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5180" windowHeight="8535"/>
  </bookViews>
  <sheets>
    <sheet name="7-8" sheetId="10" r:id="rId1"/>
    <sheet name="9-11" sheetId="12" r:id="rId2"/>
  </sheets>
  <externalReferences>
    <externalReference r:id="rId3"/>
  </externalReferences>
  <definedNames>
    <definedName name="_xlnm._FilterDatabase" localSheetId="0" hidden="1">'7-8'!$A$2:$AK$85</definedName>
    <definedName name="_xlnm._FilterDatabase" localSheetId="1" hidden="1">'9-11'!$A$3:$AL$79</definedName>
  </definedNames>
  <calcPr calcId="145621"/>
</workbook>
</file>

<file path=xl/calcChain.xml><?xml version="1.0" encoding="utf-8"?>
<calcChain xmlns="http://schemas.openxmlformats.org/spreadsheetml/2006/main">
  <c r="B4" i="12" l="1"/>
  <c r="AE6" i="12" l="1"/>
  <c r="AE7" i="12"/>
  <c r="AE8" i="12"/>
  <c r="AE9" i="12"/>
  <c r="AE11" i="12"/>
  <c r="AE10" i="12"/>
  <c r="AE12" i="12"/>
  <c r="AE13" i="12"/>
  <c r="AE16" i="12"/>
  <c r="AE18" i="12"/>
  <c r="AE14" i="12"/>
  <c r="AE17" i="12"/>
  <c r="AE15" i="12"/>
  <c r="AE19" i="12"/>
  <c r="AE20" i="12"/>
  <c r="AE21" i="12"/>
  <c r="AE22" i="12"/>
  <c r="AE23" i="12"/>
  <c r="AE24" i="12"/>
  <c r="AE27" i="12"/>
  <c r="AE31" i="12"/>
  <c r="AE32" i="12"/>
  <c r="AE25" i="12"/>
  <c r="AE28" i="12"/>
  <c r="AE29" i="12"/>
  <c r="AE30" i="12"/>
  <c r="AE33" i="12"/>
  <c r="AE35" i="12"/>
  <c r="AE26" i="12"/>
  <c r="AE34" i="12"/>
  <c r="AE37" i="12"/>
  <c r="AE38" i="12"/>
  <c r="AE39" i="12"/>
  <c r="AE40" i="12"/>
  <c r="AE41" i="12"/>
  <c r="AE42" i="12"/>
  <c r="AE43" i="12"/>
  <c r="AE47" i="12"/>
  <c r="AE36" i="12"/>
  <c r="AE44" i="12"/>
  <c r="AE50" i="12"/>
  <c r="AE51" i="12"/>
  <c r="AE45" i="12"/>
  <c r="AE46" i="12"/>
  <c r="AE52" i="12"/>
  <c r="AE48" i="12"/>
  <c r="AE49" i="12"/>
  <c r="AE54" i="12"/>
  <c r="AE53" i="12"/>
  <c r="AE60" i="12"/>
  <c r="AE56" i="12"/>
  <c r="AE55" i="12"/>
  <c r="AE58" i="12"/>
  <c r="AE62" i="12"/>
  <c r="AE69" i="12"/>
  <c r="AE57" i="12"/>
  <c r="AE61" i="12"/>
  <c r="AE71" i="12"/>
  <c r="AE64" i="12"/>
  <c r="AE65" i="12"/>
  <c r="AE59" i="12"/>
  <c r="AE70" i="12"/>
  <c r="AE63" i="12"/>
  <c r="AE72" i="12"/>
  <c r="AE66" i="12"/>
  <c r="AE67" i="12"/>
  <c r="AE68" i="12"/>
  <c r="AE73" i="12"/>
  <c r="AE74" i="12"/>
  <c r="AE76" i="12"/>
  <c r="AE75" i="12"/>
  <c r="AE77" i="12"/>
  <c r="AE78" i="12"/>
  <c r="AE79" i="12"/>
  <c r="AE5" i="12"/>
  <c r="AE4" i="12"/>
  <c r="AK74" i="12" l="1"/>
  <c r="AK67" i="12"/>
  <c r="AK42" i="12"/>
  <c r="AK73" i="12"/>
  <c r="AJ24" i="10" l="1"/>
  <c r="AJ54" i="10"/>
  <c r="AJ45" i="10"/>
  <c r="AJ43" i="10"/>
  <c r="AJ26" i="10"/>
  <c r="AJ34" i="10"/>
  <c r="AJ20" i="10"/>
  <c r="AJ16" i="10"/>
  <c r="AE24" i="10"/>
  <c r="AE54" i="10"/>
  <c r="AE45" i="10"/>
  <c r="AE43" i="10"/>
  <c r="AE26" i="10"/>
  <c r="AE34" i="10"/>
  <c r="AE20" i="10"/>
  <c r="AE16" i="10"/>
  <c r="B24" i="10"/>
  <c r="C24" i="10"/>
  <c r="D24" i="10"/>
  <c r="B54" i="10"/>
  <c r="C54" i="10"/>
  <c r="D54" i="10"/>
  <c r="B45" i="10"/>
  <c r="C45" i="10"/>
  <c r="D45" i="10"/>
  <c r="B43" i="10"/>
  <c r="C43" i="10"/>
  <c r="D43" i="10"/>
  <c r="B26" i="10"/>
  <c r="C26" i="10"/>
  <c r="D26" i="10"/>
  <c r="B34" i="10"/>
  <c r="C34" i="10"/>
  <c r="D34" i="10"/>
  <c r="B20" i="10"/>
  <c r="C20" i="10"/>
  <c r="D20" i="10"/>
  <c r="B16" i="10"/>
  <c r="C16" i="10"/>
  <c r="D16" i="10"/>
  <c r="AK16" i="10" l="1"/>
  <c r="AK20" i="10"/>
  <c r="AK34" i="10"/>
  <c r="AK26" i="10"/>
  <c r="AK43" i="10"/>
  <c r="AK45" i="10"/>
  <c r="AK54" i="10"/>
  <c r="AK24" i="10"/>
  <c r="B27" i="12" l="1"/>
  <c r="C27" i="12"/>
  <c r="D27" i="12"/>
  <c r="B40" i="12"/>
  <c r="C40" i="12"/>
  <c r="D40" i="12"/>
  <c r="B77" i="12"/>
  <c r="C77" i="12"/>
  <c r="D77" i="12"/>
  <c r="B65" i="12"/>
  <c r="C65" i="12"/>
  <c r="D65" i="12"/>
  <c r="B71" i="12"/>
  <c r="C71" i="12"/>
  <c r="D71" i="12"/>
  <c r="B69" i="12"/>
  <c r="C69" i="12"/>
  <c r="D69" i="12"/>
  <c r="B23" i="12"/>
  <c r="C23" i="12"/>
  <c r="D23" i="12"/>
  <c r="B63" i="12"/>
  <c r="C63" i="12"/>
  <c r="D63" i="12"/>
  <c r="B24" i="12"/>
  <c r="C24" i="12"/>
  <c r="D24" i="12"/>
  <c r="B50" i="12"/>
  <c r="C50" i="12"/>
  <c r="D50" i="12"/>
  <c r="B28" i="12"/>
  <c r="C28" i="12"/>
  <c r="D28" i="12"/>
  <c r="B48" i="12"/>
  <c r="C48" i="12"/>
  <c r="D48" i="12"/>
  <c r="B54" i="12"/>
  <c r="C54" i="12"/>
  <c r="D54" i="12"/>
  <c r="B16" i="12"/>
  <c r="C16" i="12"/>
  <c r="D16" i="12"/>
  <c r="B55" i="12"/>
  <c r="C55" i="12"/>
  <c r="D55" i="12"/>
  <c r="B15" i="12"/>
  <c r="C15" i="12"/>
  <c r="D15" i="12"/>
  <c r="B34" i="12"/>
  <c r="C34" i="12"/>
  <c r="D34" i="12"/>
  <c r="B10" i="12"/>
  <c r="C10" i="12"/>
  <c r="D10" i="12"/>
  <c r="B13" i="12"/>
  <c r="C13" i="12"/>
  <c r="D13" i="12"/>
  <c r="B9" i="12"/>
  <c r="C9" i="12"/>
  <c r="D9" i="12"/>
  <c r="B36" i="12"/>
  <c r="C36" i="12"/>
  <c r="D36" i="12"/>
  <c r="B44" i="12"/>
  <c r="C44" i="12"/>
  <c r="D44" i="12"/>
  <c r="B70" i="12"/>
  <c r="C70" i="12"/>
  <c r="D70" i="12"/>
  <c r="B26" i="12"/>
  <c r="C26" i="12"/>
  <c r="D26" i="12"/>
  <c r="B74" i="12"/>
  <c r="C74" i="12"/>
  <c r="D74" i="12"/>
  <c r="B52" i="12"/>
  <c r="C52" i="12"/>
  <c r="D52" i="12"/>
  <c r="B78" i="12"/>
  <c r="C78" i="12"/>
  <c r="D78" i="12"/>
  <c r="B53" i="12"/>
  <c r="C53" i="12"/>
  <c r="D53" i="12"/>
  <c r="B59" i="12"/>
  <c r="C59" i="12"/>
  <c r="D59" i="12"/>
  <c r="B30" i="12"/>
  <c r="C30" i="12"/>
  <c r="D30" i="12"/>
  <c r="B39" i="12"/>
  <c r="C39" i="12"/>
  <c r="D39" i="12"/>
  <c r="B5" i="12"/>
  <c r="C5" i="12"/>
  <c r="D5" i="12"/>
  <c r="B25" i="12"/>
  <c r="C25" i="12"/>
  <c r="D25" i="12"/>
  <c r="B21" i="12"/>
  <c r="C21" i="12"/>
  <c r="D21" i="12"/>
  <c r="B29" i="12"/>
  <c r="C29" i="12"/>
  <c r="D29" i="12"/>
  <c r="B68" i="12"/>
  <c r="C68" i="12"/>
  <c r="D68" i="12"/>
  <c r="B42" i="12"/>
  <c r="C42" i="12"/>
  <c r="D42" i="12"/>
  <c r="B75" i="12"/>
  <c r="C75" i="12"/>
  <c r="D75" i="12"/>
  <c r="B20" i="12"/>
  <c r="C20" i="12"/>
  <c r="D20" i="12"/>
  <c r="B56" i="12"/>
  <c r="C56" i="12"/>
  <c r="D56" i="12"/>
  <c r="B8" i="12"/>
  <c r="C8" i="12"/>
  <c r="D8" i="12"/>
  <c r="B7" i="12"/>
  <c r="C7" i="12"/>
  <c r="D7" i="12"/>
  <c r="B6" i="12"/>
  <c r="C6" i="12"/>
  <c r="D6" i="12"/>
  <c r="B11" i="12"/>
  <c r="C11" i="12"/>
  <c r="D11" i="12"/>
  <c r="B32" i="12"/>
  <c r="C32" i="12"/>
  <c r="D32" i="12"/>
  <c r="B47" i="12"/>
  <c r="C47" i="12"/>
  <c r="D47" i="12"/>
  <c r="B22" i="12"/>
  <c r="C22" i="12"/>
  <c r="D22" i="12"/>
  <c r="B14" i="12"/>
  <c r="C14" i="12"/>
  <c r="D14" i="12"/>
  <c r="B49" i="12"/>
  <c r="C49" i="12"/>
  <c r="D49" i="12"/>
  <c r="B73" i="12"/>
  <c r="C73" i="12"/>
  <c r="D73" i="12"/>
  <c r="B43" i="12"/>
  <c r="C43" i="12"/>
  <c r="D43" i="12"/>
  <c r="B62" i="12"/>
  <c r="C62" i="12"/>
  <c r="D62" i="12"/>
  <c r="B66" i="12"/>
  <c r="C66" i="12"/>
  <c r="D66" i="12"/>
  <c r="C4" i="12"/>
  <c r="D4" i="12"/>
  <c r="B17" i="12"/>
  <c r="C17" i="12"/>
  <c r="D17" i="12"/>
  <c r="B67" i="12"/>
  <c r="C67" i="12"/>
  <c r="D67" i="12"/>
  <c r="B45" i="12"/>
  <c r="C45" i="12"/>
  <c r="D45" i="12"/>
  <c r="B37" i="12"/>
  <c r="C37" i="12"/>
  <c r="D37" i="12"/>
  <c r="B12" i="12"/>
  <c r="C12" i="12"/>
  <c r="D12" i="12"/>
  <c r="B57" i="12"/>
  <c r="C57" i="12"/>
  <c r="D57" i="12"/>
  <c r="B33" i="12"/>
  <c r="C33" i="12"/>
  <c r="D33" i="12"/>
  <c r="B51" i="12"/>
  <c r="C51" i="12"/>
  <c r="D51" i="12"/>
  <c r="D79" i="12"/>
  <c r="C79" i="12"/>
  <c r="B79" i="12"/>
  <c r="AK79" i="12" l="1"/>
  <c r="AI81" i="12"/>
  <c r="AL73" i="12"/>
  <c r="AE51" i="10"/>
  <c r="AE19" i="10"/>
  <c r="AE32" i="10"/>
  <c r="AE52" i="10"/>
  <c r="AE42" i="10"/>
  <c r="AE39" i="10"/>
  <c r="AE7" i="10"/>
  <c r="AE27" i="10"/>
  <c r="AE5" i="10"/>
  <c r="AE80" i="10"/>
  <c r="AE25" i="10"/>
  <c r="AE59" i="10"/>
  <c r="AE8" i="10"/>
  <c r="AE71" i="10"/>
  <c r="AE55" i="10"/>
  <c r="AE29" i="10"/>
  <c r="AE60" i="10"/>
  <c r="AE40" i="10"/>
  <c r="AE57" i="10"/>
  <c r="AE35" i="10"/>
  <c r="AE13" i="10"/>
  <c r="AE4" i="10"/>
  <c r="AE82" i="10"/>
  <c r="AE30" i="10"/>
  <c r="AE28" i="10"/>
  <c r="AE31" i="10"/>
  <c r="AE14" i="10"/>
  <c r="AE50" i="10"/>
  <c r="AE49" i="10"/>
  <c r="AE15" i="10"/>
  <c r="AE10" i="10"/>
  <c r="AE44" i="10"/>
  <c r="AE63" i="10"/>
  <c r="AE22" i="10"/>
  <c r="AE79" i="10"/>
  <c r="AE72" i="10"/>
  <c r="AE47" i="10"/>
  <c r="AE78" i="10"/>
  <c r="AE12" i="10"/>
  <c r="AE6" i="10"/>
  <c r="AE38" i="10"/>
  <c r="AE41" i="10"/>
  <c r="AE3" i="10"/>
  <c r="AE81" i="10"/>
  <c r="AE75" i="10"/>
  <c r="AE37" i="10"/>
  <c r="AE73" i="10"/>
  <c r="AE64" i="10"/>
  <c r="AE36" i="10"/>
  <c r="AE17" i="10"/>
  <c r="AE21" i="10"/>
  <c r="AE11" i="10"/>
  <c r="AE76" i="10"/>
  <c r="AE56" i="10"/>
  <c r="AE66" i="10"/>
  <c r="AE61" i="10"/>
  <c r="AE48" i="10"/>
  <c r="AE23" i="10"/>
  <c r="AE83" i="10"/>
  <c r="AE18" i="10"/>
  <c r="AE69" i="10"/>
  <c r="AE68" i="10"/>
  <c r="AE84" i="10"/>
  <c r="AE65" i="10"/>
  <c r="AE85" i="10"/>
  <c r="AE33" i="10"/>
  <c r="AE58" i="10"/>
  <c r="AE74" i="10"/>
  <c r="AE77" i="10"/>
  <c r="AE53" i="10"/>
  <c r="AE9" i="10"/>
  <c r="AE67" i="10"/>
  <c r="AE62" i="10"/>
  <c r="AE70" i="10"/>
  <c r="AE46" i="10"/>
  <c r="AK71" i="12" l="1"/>
  <c r="AK15" i="12"/>
  <c r="AL15" i="12" s="1"/>
  <c r="AK27" i="12"/>
  <c r="AL27" i="12" s="1"/>
  <c r="AK30" i="12"/>
  <c r="AL30" i="12" s="1"/>
  <c r="AK77" i="12"/>
  <c r="AK10" i="12"/>
  <c r="AL10" i="12" s="1"/>
  <c r="AK5" i="12"/>
  <c r="AL5" i="12" s="1"/>
  <c r="AK13" i="12"/>
  <c r="AL13" i="12" s="1"/>
  <c r="AK34" i="12"/>
  <c r="AK29" i="12"/>
  <c r="AL29" i="12" s="1"/>
  <c r="AK68" i="12"/>
  <c r="AL68" i="12" s="1"/>
  <c r="AL74" i="12"/>
  <c r="AK55" i="12"/>
  <c r="AK26" i="12"/>
  <c r="AL26" i="12" s="1"/>
  <c r="AK75" i="12"/>
  <c r="AL75" i="12" s="1"/>
  <c r="AK20" i="12"/>
  <c r="AL20" i="12" s="1"/>
  <c r="AK70" i="12"/>
  <c r="AL70" i="12" s="1"/>
  <c r="AK56" i="12"/>
  <c r="AL56" i="12" s="1"/>
  <c r="AK36" i="12"/>
  <c r="AL36" i="12" s="1"/>
  <c r="AK63" i="12"/>
  <c r="AL63" i="12" s="1"/>
  <c r="AK54" i="12"/>
  <c r="AK44" i="12"/>
  <c r="AL44" i="12" s="1"/>
  <c r="AK7" i="12"/>
  <c r="AL7" i="12" s="1"/>
  <c r="AK6" i="12"/>
  <c r="AL6" i="12" s="1"/>
  <c r="AK40" i="12"/>
  <c r="AL40" i="12" s="1"/>
  <c r="AK32" i="12"/>
  <c r="AL32" i="12" s="1"/>
  <c r="AK22" i="12"/>
  <c r="AL42" i="12"/>
  <c r="AK9" i="12"/>
  <c r="AL9" i="12" s="1"/>
  <c r="AK24" i="12"/>
  <c r="AL24" i="12" s="1"/>
  <c r="AK47" i="12"/>
  <c r="AL47" i="12" s="1"/>
  <c r="AK16" i="12"/>
  <c r="AL16" i="12" s="1"/>
  <c r="AK50" i="12"/>
  <c r="AL50" i="12" s="1"/>
  <c r="AK59" i="12"/>
  <c r="AL59" i="12" s="1"/>
  <c r="AK18" i="12"/>
  <c r="AL18" i="12" s="1"/>
  <c r="AK17" i="12"/>
  <c r="AL17" i="12" s="1"/>
  <c r="AK66" i="12"/>
  <c r="AL66" i="12" s="1"/>
  <c r="AK49" i="12"/>
  <c r="AL49" i="12" s="1"/>
  <c r="AK78" i="12"/>
  <c r="AL78" i="12" s="1"/>
  <c r="AK65" i="12"/>
  <c r="AK4" i="12"/>
  <c r="AL4" i="12" s="1"/>
  <c r="AK25" i="12"/>
  <c r="AL25" i="12" s="1"/>
  <c r="AK48" i="12"/>
  <c r="AL48" i="12" s="1"/>
  <c r="AL67" i="12"/>
  <c r="AK45" i="12"/>
  <c r="AL45" i="12" s="1"/>
  <c r="AK35" i="12"/>
  <c r="AL35" i="12" s="1"/>
  <c r="AK11" i="12"/>
  <c r="AL11" i="12" s="1"/>
  <c r="AK31" i="12"/>
  <c r="AK53" i="12"/>
  <c r="AL53" i="12" s="1"/>
  <c r="AK43" i="12"/>
  <c r="AL43" i="12" s="1"/>
  <c r="AK19" i="12"/>
  <c r="AL19" i="12" s="1"/>
  <c r="AK52" i="12"/>
  <c r="AL52" i="12" s="1"/>
  <c r="AK12" i="12"/>
  <c r="AL12" i="12" s="1"/>
  <c r="AK64" i="12"/>
  <c r="AL64" i="12" s="1"/>
  <c r="AK8" i="12"/>
  <c r="AL8" i="12" s="1"/>
  <c r="AK62" i="12"/>
  <c r="AL62" i="12" s="1"/>
  <c r="AK37" i="12"/>
  <c r="AL37" i="12" s="1"/>
  <c r="AK69" i="12"/>
  <c r="AL69" i="12" s="1"/>
  <c r="AK41" i="12"/>
  <c r="AL41" i="12" s="1"/>
  <c r="AK28" i="12"/>
  <c r="AL28" i="12" s="1"/>
  <c r="AK14" i="12"/>
  <c r="AL14" i="12" s="1"/>
  <c r="AK38" i="12"/>
  <c r="AL38" i="12" s="1"/>
  <c r="AK39" i="12"/>
  <c r="AL39" i="12" s="1"/>
  <c r="AK51" i="12"/>
  <c r="AK33" i="12"/>
  <c r="AL33" i="12" s="1"/>
  <c r="AK72" i="12"/>
  <c r="AL72" i="12" s="1"/>
  <c r="AK58" i="12"/>
  <c r="AL58" i="12" s="1"/>
  <c r="AK57" i="12"/>
  <c r="AL57" i="12" s="1"/>
  <c r="AK76" i="12"/>
  <c r="AL76" i="12" s="1"/>
  <c r="AK46" i="12"/>
  <c r="AL46" i="12" s="1"/>
  <c r="AK60" i="12"/>
  <c r="AL60" i="12" s="1"/>
  <c r="AK21" i="12"/>
  <c r="AL21" i="12" s="1"/>
  <c r="AK61" i="12"/>
  <c r="AL61" i="12" s="1"/>
  <c r="AL54" i="12"/>
  <c r="AL65" i="12"/>
  <c r="AL51" i="12"/>
  <c r="AL34" i="12"/>
  <c r="AL55" i="12"/>
  <c r="AL79" i="12"/>
  <c r="AL31" i="12"/>
  <c r="AL77" i="12"/>
  <c r="AL71" i="12"/>
  <c r="Y87" i="10"/>
  <c r="X87" i="10"/>
  <c r="W87" i="10"/>
  <c r="V87" i="10"/>
  <c r="U87" i="10"/>
  <c r="AD87" i="10"/>
  <c r="AC87" i="10"/>
  <c r="AB87" i="10"/>
  <c r="AA87" i="10"/>
  <c r="Z87" i="10"/>
  <c r="T87" i="10"/>
  <c r="S87" i="10"/>
  <c r="R87" i="10"/>
  <c r="Q87" i="10"/>
  <c r="P87" i="10"/>
  <c r="AJ17" i="10"/>
  <c r="AK17" i="10" s="1"/>
  <c r="AJ3" i="10"/>
  <c r="AJ58" i="10"/>
  <c r="AK58" i="10" s="1"/>
  <c r="AJ70" i="10"/>
  <c r="AJ68" i="10"/>
  <c r="AK68" i="10" s="1"/>
  <c r="AJ38" i="10"/>
  <c r="AK38" i="10" s="1"/>
  <c r="AJ6" i="10"/>
  <c r="AJ18" i="10"/>
  <c r="AK18" i="10" s="1"/>
  <c r="AJ84" i="10"/>
  <c r="AK84" i="10" s="1"/>
  <c r="AJ76" i="10"/>
  <c r="AJ46" i="10"/>
  <c r="AK46" i="10" s="1"/>
  <c r="AJ74" i="10"/>
  <c r="AJ28" i="10"/>
  <c r="AJ33" i="10"/>
  <c r="AK33" i="10" s="1"/>
  <c r="AJ14" i="10"/>
  <c r="AK14" i="10" s="1"/>
  <c r="AJ55" i="10"/>
  <c r="AJ5" i="10"/>
  <c r="AK5" i="10" s="1"/>
  <c r="AJ31" i="10"/>
  <c r="AK31" i="10" s="1"/>
  <c r="AJ64" i="10"/>
  <c r="AJ73" i="10"/>
  <c r="AK73" i="10" s="1"/>
  <c r="AJ9" i="10"/>
  <c r="AK9" i="10" s="1"/>
  <c r="AJ61" i="10"/>
  <c r="AJ4" i="10"/>
  <c r="AK4" i="10" s="1"/>
  <c r="AJ39" i="10"/>
  <c r="AJ29" i="10"/>
  <c r="AK29" i="10" s="1"/>
  <c r="AJ22" i="10"/>
  <c r="AJ62" i="10"/>
  <c r="AK62" i="10" s="1"/>
  <c r="AJ13" i="10"/>
  <c r="AJ44" i="10"/>
  <c r="AK44" i="10" s="1"/>
  <c r="AJ30" i="10"/>
  <c r="AJ27" i="10"/>
  <c r="AK27" i="10" s="1"/>
  <c r="AJ47" i="10"/>
  <c r="AK47" i="10" s="1"/>
  <c r="AJ69" i="10"/>
  <c r="AJ11" i="10"/>
  <c r="AK11" i="10" s="1"/>
  <c r="AJ77" i="10"/>
  <c r="AJ42" i="10"/>
  <c r="AJ72" i="10"/>
  <c r="AK72" i="10" s="1"/>
  <c r="AJ66" i="10"/>
  <c r="AJ21" i="10"/>
  <c r="AK21" i="10" s="1"/>
  <c r="AJ25" i="10"/>
  <c r="AJ40" i="10"/>
  <c r="AK40" i="10" s="1"/>
  <c r="AJ7" i="10"/>
  <c r="AK7" i="10" s="1"/>
  <c r="AJ23" i="10"/>
  <c r="AJ50" i="10"/>
  <c r="AK50" i="10" s="1"/>
  <c r="AJ51" i="10"/>
  <c r="AK51" i="10" s="1"/>
  <c r="AJ75" i="10"/>
  <c r="AK75" i="10" s="1"/>
  <c r="AJ15" i="10"/>
  <c r="AJ32" i="10"/>
  <c r="AK32" i="10" s="1"/>
  <c r="AJ79" i="10"/>
  <c r="AK79" i="10" s="1"/>
  <c r="AJ81" i="12"/>
  <c r="AH81" i="12"/>
  <c r="AG81" i="12"/>
  <c r="AF81" i="12"/>
  <c r="AK23" i="12"/>
  <c r="AL23" i="12" s="1"/>
  <c r="AJ35" i="10"/>
  <c r="AI87" i="10"/>
  <c r="AH87" i="10"/>
  <c r="AG87" i="10"/>
  <c r="AF87" i="10"/>
  <c r="AJ57" i="10"/>
  <c r="AK57" i="10" s="1"/>
  <c r="AJ85" i="10"/>
  <c r="AK85" i="10" s="1"/>
  <c r="AJ49" i="10"/>
  <c r="AJ53" i="10"/>
  <c r="AJ82" i="10"/>
  <c r="AJ41" i="10"/>
  <c r="AJ71" i="10"/>
  <c r="AK71" i="10" s="1"/>
  <c r="AJ8" i="10"/>
  <c r="AJ60" i="10"/>
  <c r="AK60" i="10" s="1"/>
  <c r="AJ52" i="10"/>
  <c r="AJ59" i="10"/>
  <c r="AJ63" i="10"/>
  <c r="AJ56" i="10"/>
  <c r="AK56" i="10" s="1"/>
  <c r="AJ67" i="10"/>
  <c r="AK67" i="10" s="1"/>
  <c r="AJ48" i="10"/>
  <c r="AJ10" i="10"/>
  <c r="AK10" i="10" s="1"/>
  <c r="AJ19" i="10"/>
  <c r="AK19" i="10" s="1"/>
  <c r="AJ36" i="10"/>
  <c r="AJ12" i="10"/>
  <c r="AJ65" i="10"/>
  <c r="AJ81" i="10"/>
  <c r="AK81" i="10" s="1"/>
  <c r="AJ37" i="10"/>
  <c r="AJ80" i="10"/>
  <c r="AK80" i="10" s="1"/>
  <c r="AJ78" i="10"/>
  <c r="AJ83" i="10"/>
  <c r="L87" i="10"/>
  <c r="N87" i="10"/>
  <c r="M87" i="10"/>
  <c r="H87" i="10"/>
  <c r="I87" i="10"/>
  <c r="J87" i="10"/>
  <c r="F87" i="10"/>
  <c r="O87" i="10"/>
  <c r="G87" i="10"/>
  <c r="K87" i="10"/>
  <c r="AK81" i="12" l="1"/>
  <c r="AL22" i="12"/>
  <c r="AK37" i="10"/>
  <c r="AK36" i="10"/>
  <c r="AK41" i="10"/>
  <c r="AK25" i="10"/>
  <c r="AK66" i="10"/>
  <c r="AK42" i="10"/>
  <c r="AK30" i="10"/>
  <c r="AK61" i="10"/>
  <c r="AK76" i="10"/>
  <c r="AK70" i="10"/>
  <c r="AK3" i="10"/>
  <c r="AJ87" i="10"/>
  <c r="AK74" i="10"/>
  <c r="AK23" i="10"/>
  <c r="AK48" i="10"/>
  <c r="AK59" i="10"/>
  <c r="AK78" i="10"/>
  <c r="AK63" i="10"/>
  <c r="AK52" i="10"/>
  <c r="AK69" i="10"/>
  <c r="AE81" i="12"/>
  <c r="AE87" i="10"/>
  <c r="AK83" i="10"/>
  <c r="AK35" i="10"/>
  <c r="AK64" i="10"/>
  <c r="AK53" i="10"/>
  <c r="AK8" i="10"/>
  <c r="AK65" i="10"/>
  <c r="AK15" i="10"/>
  <c r="AK77" i="10"/>
  <c r="AK13" i="10"/>
  <c r="AK22" i="10"/>
  <c r="AK49" i="10"/>
  <c r="AK82" i="10"/>
  <c r="AK12" i="10"/>
  <c r="AK39" i="10"/>
  <c r="AK55" i="10"/>
  <c r="AK28" i="10"/>
  <c r="AK6" i="10"/>
  <c r="AK87" i="10" l="1"/>
  <c r="AL81" i="12"/>
  <c r="D35" i="12" l="1"/>
  <c r="B38" i="12"/>
  <c r="D19" i="12"/>
  <c r="B61" i="12"/>
  <c r="C18" i="12"/>
  <c r="D64" i="12"/>
  <c r="B41" i="12"/>
  <c r="C58" i="12"/>
  <c r="B72" i="12"/>
  <c r="B46" i="12"/>
  <c r="B60" i="12"/>
  <c r="B31" i="12"/>
  <c r="C38" i="12"/>
  <c r="C61" i="12"/>
  <c r="D18" i="12"/>
  <c r="C41" i="12"/>
  <c r="D58" i="12"/>
  <c r="B76" i="12"/>
  <c r="C72" i="12"/>
  <c r="C46" i="12"/>
  <c r="D46" i="12"/>
  <c r="B35" i="12"/>
  <c r="C31" i="12"/>
  <c r="D38" i="12"/>
  <c r="B19" i="12"/>
  <c r="D61" i="12"/>
  <c r="B64" i="12"/>
  <c r="D41" i="12"/>
  <c r="C76" i="12"/>
  <c r="D72" i="12"/>
  <c r="C35" i="12"/>
  <c r="D31" i="12"/>
  <c r="C19" i="12"/>
  <c r="B18" i="12"/>
  <c r="C64" i="12"/>
  <c r="B58" i="12"/>
  <c r="D76" i="12"/>
  <c r="D60" i="12"/>
  <c r="C60" i="12"/>
  <c r="B51" i="10" l="1"/>
  <c r="C19" i="10"/>
  <c r="D32" i="10"/>
  <c r="B42" i="10"/>
  <c r="C39" i="10"/>
  <c r="D7" i="10"/>
  <c r="B5" i="10"/>
  <c r="C80" i="10"/>
  <c r="D25" i="10"/>
  <c r="B8" i="10"/>
  <c r="C71" i="10"/>
  <c r="D55" i="10"/>
  <c r="B60" i="10"/>
  <c r="C40" i="10"/>
  <c r="D57" i="10"/>
  <c r="B13" i="10"/>
  <c r="C4" i="10"/>
  <c r="D82" i="10"/>
  <c r="B28" i="10"/>
  <c r="C31" i="10"/>
  <c r="D14" i="10"/>
  <c r="B49" i="10"/>
  <c r="C15" i="10"/>
  <c r="D10" i="10"/>
  <c r="B63" i="10"/>
  <c r="C22" i="10"/>
  <c r="D79" i="10"/>
  <c r="B47" i="10"/>
  <c r="C78" i="10"/>
  <c r="D12" i="10"/>
  <c r="B38" i="10"/>
  <c r="C41" i="10"/>
  <c r="D3" i="10"/>
  <c r="B75" i="10"/>
  <c r="C37" i="10"/>
  <c r="D73" i="10"/>
  <c r="B36" i="10"/>
  <c r="C17" i="10"/>
  <c r="D21" i="10"/>
  <c r="B76" i="10"/>
  <c r="C56" i="10"/>
  <c r="D66" i="10"/>
  <c r="B48" i="10"/>
  <c r="C23" i="10"/>
  <c r="D83" i="10"/>
  <c r="B69" i="10"/>
  <c r="C68" i="10"/>
  <c r="D84" i="10"/>
  <c r="B85" i="10"/>
  <c r="C33" i="10"/>
  <c r="D58" i="10"/>
  <c r="B77" i="10"/>
  <c r="C53" i="10"/>
  <c r="D9" i="10"/>
  <c r="B62" i="10"/>
  <c r="C70" i="10"/>
  <c r="C51" i="10"/>
  <c r="D19" i="10"/>
  <c r="B52" i="10"/>
  <c r="C42" i="10"/>
  <c r="D39" i="10"/>
  <c r="B27" i="10"/>
  <c r="C5" i="10"/>
  <c r="D80" i="10"/>
  <c r="B59" i="10"/>
  <c r="C8" i="10"/>
  <c r="D71" i="10"/>
  <c r="B29" i="10"/>
  <c r="C60" i="10"/>
  <c r="D40" i="10"/>
  <c r="B35" i="10"/>
  <c r="C13" i="10"/>
  <c r="D4" i="10"/>
  <c r="B30" i="10"/>
  <c r="C28" i="10"/>
  <c r="D31" i="10"/>
  <c r="B50" i="10"/>
  <c r="C49" i="10"/>
  <c r="D15" i="10"/>
  <c r="B44" i="10"/>
  <c r="C63" i="10"/>
  <c r="D22" i="10"/>
  <c r="B72" i="10"/>
  <c r="C47" i="10"/>
  <c r="D78" i="10"/>
  <c r="B6" i="10"/>
  <c r="C38" i="10"/>
  <c r="D41" i="10"/>
  <c r="B81" i="10"/>
  <c r="C75" i="10"/>
  <c r="D37" i="10"/>
  <c r="B64" i="10"/>
  <c r="C36" i="10"/>
  <c r="D17" i="10"/>
  <c r="B11" i="10"/>
  <c r="C76" i="10"/>
  <c r="D56" i="10"/>
  <c r="B61" i="10"/>
  <c r="C48" i="10"/>
  <c r="D23" i="10"/>
  <c r="B18" i="10"/>
  <c r="C69" i="10"/>
  <c r="D68" i="10"/>
  <c r="B65" i="10"/>
  <c r="C85" i="10"/>
  <c r="D33" i="10"/>
  <c r="B74" i="10"/>
  <c r="C77" i="10"/>
  <c r="D53" i="10"/>
  <c r="B67" i="10"/>
  <c r="C62" i="10"/>
  <c r="D70" i="10"/>
  <c r="D51" i="10"/>
  <c r="B32" i="10"/>
  <c r="C52" i="10"/>
  <c r="D42" i="10"/>
  <c r="B7" i="10"/>
  <c r="C27" i="10"/>
  <c r="D5" i="10"/>
  <c r="B25" i="10"/>
  <c r="C59" i="10"/>
  <c r="D8" i="10"/>
  <c r="B55" i="10"/>
  <c r="C29" i="10"/>
  <c r="D60" i="10"/>
  <c r="B57" i="10"/>
  <c r="C35" i="10"/>
  <c r="D13" i="10"/>
  <c r="B82" i="10"/>
  <c r="C30" i="10"/>
  <c r="D28" i="10"/>
  <c r="B14" i="10"/>
  <c r="C50" i="10"/>
  <c r="D49" i="10"/>
  <c r="B10" i="10"/>
  <c r="C44" i="10"/>
  <c r="D63" i="10"/>
  <c r="B79" i="10"/>
  <c r="C72" i="10"/>
  <c r="D47" i="10"/>
  <c r="B12" i="10"/>
  <c r="C6" i="10"/>
  <c r="D38" i="10"/>
  <c r="B3" i="10"/>
  <c r="C81" i="10"/>
  <c r="D75" i="10"/>
  <c r="B73" i="10"/>
  <c r="C64" i="10"/>
  <c r="D36" i="10"/>
  <c r="B21" i="10"/>
  <c r="C11" i="10"/>
  <c r="D76" i="10"/>
  <c r="B66" i="10"/>
  <c r="C61" i="10"/>
  <c r="D48" i="10"/>
  <c r="B83" i="10"/>
  <c r="C18" i="10"/>
  <c r="D69" i="10"/>
  <c r="B84" i="10"/>
  <c r="C65" i="10"/>
  <c r="D85" i="10"/>
  <c r="B58" i="10"/>
  <c r="C74" i="10"/>
  <c r="D77" i="10"/>
  <c r="B9" i="10"/>
  <c r="C67" i="10"/>
  <c r="D62" i="10"/>
  <c r="D46" i="10"/>
  <c r="B46" i="10"/>
  <c r="B19" i="10"/>
  <c r="C32" i="10"/>
  <c r="D52" i="10"/>
  <c r="B39" i="10"/>
  <c r="C7" i="10"/>
  <c r="D27" i="10"/>
  <c r="B80" i="10"/>
  <c r="C25" i="10"/>
  <c r="D59" i="10"/>
  <c r="B71" i="10"/>
  <c r="C55" i="10"/>
  <c r="D29" i="10"/>
  <c r="B40" i="10"/>
  <c r="C57" i="10"/>
  <c r="D35" i="10"/>
  <c r="B4" i="10"/>
  <c r="C82" i="10"/>
  <c r="D30" i="10"/>
  <c r="B31" i="10"/>
  <c r="C14" i="10"/>
  <c r="D50" i="10"/>
  <c r="B15" i="10"/>
  <c r="C10" i="10"/>
  <c r="D44" i="10"/>
  <c r="B22" i="10"/>
  <c r="C79" i="10"/>
  <c r="D72" i="10"/>
  <c r="B78" i="10"/>
  <c r="C12" i="10"/>
  <c r="D6" i="10"/>
  <c r="B41" i="10"/>
  <c r="C3" i="10"/>
  <c r="D81" i="10"/>
  <c r="B37" i="10"/>
  <c r="C73" i="10"/>
  <c r="D64" i="10"/>
  <c r="B17" i="10"/>
  <c r="C21" i="10"/>
  <c r="D11" i="10"/>
  <c r="B56" i="10"/>
  <c r="C66" i="10"/>
  <c r="D61" i="10"/>
  <c r="B23" i="10"/>
  <c r="C83" i="10"/>
  <c r="D18" i="10"/>
  <c r="B68" i="10"/>
  <c r="C84" i="10"/>
  <c r="D65" i="10"/>
  <c r="B33" i="10"/>
  <c r="C58" i="10"/>
  <c r="D74" i="10"/>
  <c r="B53" i="10"/>
  <c r="C9" i="10"/>
  <c r="D67" i="10"/>
  <c r="B70" i="10"/>
  <c r="C46" i="10"/>
  <c r="K81" i="12"/>
  <c r="U81" i="12"/>
  <c r="S81" i="12"/>
  <c r="V81" i="12"/>
  <c r="I81" i="12"/>
  <c r="R81" i="12"/>
  <c r="T81" i="12"/>
  <c r="AC81" i="12"/>
  <c r="Y81" i="12"/>
  <c r="P81" i="12"/>
  <c r="W81" i="12"/>
  <c r="N81" i="12"/>
  <c r="Z81" i="12"/>
  <c r="O81" i="12"/>
  <c r="G81" i="12"/>
  <c r="Q81" i="12"/>
  <c r="H81" i="12"/>
  <c r="AB81" i="12"/>
  <c r="AD81" i="12"/>
  <c r="X81" i="12"/>
  <c r="AA81" i="12"/>
  <c r="M81" i="12"/>
  <c r="L81" i="12"/>
  <c r="F81" i="12"/>
  <c r="J81" i="12"/>
  <c r="A5" i="12" l="1"/>
  <c r="A6" i="12" s="1"/>
  <c r="A7" i="12" s="1"/>
  <c r="A8" i="12" s="1"/>
  <c r="A9" i="12" s="1"/>
  <c r="A4" i="10" l="1"/>
  <c r="A5" i="10" s="1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7" i="10"/>
  <c r="AD88" i="10"/>
  <c r="B94" i="10"/>
  <c r="B93" i="10"/>
  <c r="AA88" i="10"/>
  <c r="AC88" i="10"/>
  <c r="S88" i="10"/>
  <c r="H88" i="10"/>
  <c r="X88" i="10"/>
  <c r="T88" i="10"/>
  <c r="AB88" i="10"/>
  <c r="J88" i="10"/>
  <c r="N88" i="10"/>
  <c r="U88" i="10"/>
  <c r="G88" i="10"/>
  <c r="M88" i="10"/>
  <c r="R88" i="10"/>
  <c r="P88" i="10"/>
  <c r="W88" i="10"/>
  <c r="F88" i="10"/>
  <c r="I88" i="10"/>
  <c r="V88" i="10"/>
  <c r="L88" i="10"/>
  <c r="Y88" i="10"/>
  <c r="Z88" i="10"/>
  <c r="K88" i="10"/>
  <c r="O88" i="10"/>
  <c r="Q88" i="10"/>
  <c r="A10" i="12" l="1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1" i="12"/>
  <c r="J82" i="12"/>
  <c r="H82" i="12"/>
  <c r="AD82" i="12"/>
  <c r="I82" i="12"/>
  <c r="U82" i="12"/>
  <c r="R82" i="12"/>
  <c r="G82" i="12"/>
  <c r="O82" i="12"/>
  <c r="T82" i="12"/>
  <c r="L82" i="12"/>
  <c r="AC82" i="12"/>
  <c r="Q82" i="12"/>
  <c r="AA82" i="12"/>
  <c r="Y82" i="12"/>
  <c r="F82" i="12"/>
  <c r="X82" i="12"/>
  <c r="K82" i="12"/>
  <c r="AB82" i="12"/>
  <c r="W82" i="12"/>
  <c r="Z82" i="12"/>
  <c r="P82" i="12"/>
  <c r="B87" i="12"/>
  <c r="N82" i="12"/>
  <c r="V82" i="12"/>
  <c r="M82" i="12"/>
  <c r="B86" i="12"/>
  <c r="S82" i="12"/>
</calcChain>
</file>

<file path=xl/sharedStrings.xml><?xml version="1.0" encoding="utf-8"?>
<sst xmlns="http://schemas.openxmlformats.org/spreadsheetml/2006/main" count="490" uniqueCount="188">
  <si>
    <t>прав.ответ</t>
  </si>
  <si>
    <t>№ п/п</t>
  </si>
  <si>
    <t>Всего по группе</t>
  </si>
  <si>
    <t>% прав.ответивших</t>
  </si>
  <si>
    <t>Фамилия Имя Отчество</t>
  </si>
  <si>
    <t>Код</t>
  </si>
  <si>
    <t>призеры</t>
  </si>
  <si>
    <t>победители</t>
  </si>
  <si>
    <t>Класс</t>
  </si>
  <si>
    <t>Образовательное 
учреждение</t>
  </si>
  <si>
    <t>Задача4(10)</t>
  </si>
  <si>
    <t>Задача2(5)</t>
  </si>
  <si>
    <t>Задачи (25)</t>
  </si>
  <si>
    <t>Задача1(4)</t>
  </si>
  <si>
    <t>Задача3(6)</t>
  </si>
  <si>
    <t>Тест(50)</t>
  </si>
  <si>
    <t>Итого(75)</t>
  </si>
  <si>
    <t>Задача5(15)</t>
  </si>
  <si>
    <t>Задача4(15)</t>
  </si>
  <si>
    <t>Задача3(15)</t>
  </si>
  <si>
    <t>Задача2(15)</t>
  </si>
  <si>
    <t>Задача1(15)</t>
  </si>
  <si>
    <t>Задачи (75)</t>
  </si>
  <si>
    <t>Итого(125)</t>
  </si>
  <si>
    <t>Э-109-93</t>
  </si>
  <si>
    <t>Э-216-3</t>
  </si>
  <si>
    <t>Э-301-33</t>
  </si>
  <si>
    <t>Э-304-65</t>
  </si>
  <si>
    <t>Э-311-100</t>
  </si>
  <si>
    <t>Э-119-49</t>
  </si>
  <si>
    <t>Э-119-38</t>
  </si>
  <si>
    <t>Э-119-42</t>
  </si>
  <si>
    <t>Э-119-39</t>
  </si>
  <si>
    <t>Э-119-44</t>
  </si>
  <si>
    <t>Э-119-50</t>
  </si>
  <si>
    <t>Э-119-45</t>
  </si>
  <si>
    <t>Э-119-98</t>
  </si>
  <si>
    <t>Э-119-41</t>
  </si>
  <si>
    <t>Э-119-46</t>
  </si>
  <si>
    <t>Э-119-47</t>
  </si>
  <si>
    <t>Э-119-37</t>
  </si>
  <si>
    <t>Э-119-40</t>
  </si>
  <si>
    <t>Э-119-48</t>
  </si>
  <si>
    <t>Э-117-35</t>
  </si>
  <si>
    <t>Э-117-97</t>
  </si>
  <si>
    <t>Э-117-26</t>
  </si>
  <si>
    <t>Э-117-31</t>
  </si>
  <si>
    <t>Э-117-24</t>
  </si>
  <si>
    <t>Э-117-25</t>
  </si>
  <si>
    <t>Э-117-23</t>
  </si>
  <si>
    <t>Э-117-27</t>
  </si>
  <si>
    <t>Э-117-29</t>
  </si>
  <si>
    <t>Э-117-33</t>
  </si>
  <si>
    <t>Э-117-30</t>
  </si>
  <si>
    <t>Э-117-96</t>
  </si>
  <si>
    <t>Э-117-28</t>
  </si>
  <si>
    <t>Э-109-20</t>
  </si>
  <si>
    <t>Э-109-19</t>
  </si>
  <si>
    <t>Э-109-21</t>
  </si>
  <si>
    <t>Э-109-11</t>
  </si>
  <si>
    <t>Э-109-95</t>
  </si>
  <si>
    <t>Э-109-2</t>
  </si>
  <si>
    <t>Э-109-5</t>
  </si>
  <si>
    <t>Э-109-9</t>
  </si>
  <si>
    <t>Э-109-17</t>
  </si>
  <si>
    <t>Э-109-15</t>
  </si>
  <si>
    <t>Э-109-13</t>
  </si>
  <si>
    <t>Э-109-18</t>
  </si>
  <si>
    <t>Э-109-10</t>
  </si>
  <si>
    <t>Э-109-4</t>
  </si>
  <si>
    <t>Э-109-14</t>
  </si>
  <si>
    <t>Э-109-12</t>
  </si>
  <si>
    <t>Э-109-1</t>
  </si>
  <si>
    <t>Э-109-7</t>
  </si>
  <si>
    <t>Э-109-94</t>
  </si>
  <si>
    <t>Э-122-104</t>
  </si>
  <si>
    <t>Э-122-103</t>
  </si>
  <si>
    <t>Э-119-100</t>
  </si>
  <si>
    <t>Э-119-99</t>
  </si>
  <si>
    <t>Э-122-91</t>
  </si>
  <si>
    <t>Э-122-90</t>
  </si>
  <si>
    <t>Э-122-89</t>
  </si>
  <si>
    <t>Э-122-70</t>
  </si>
  <si>
    <t>Э-122-69</t>
  </si>
  <si>
    <t>Э-122-68</t>
  </si>
  <si>
    <t>Э-122-67</t>
  </si>
  <si>
    <t>Э-122-66</t>
  </si>
  <si>
    <t>Э-122-64</t>
  </si>
  <si>
    <t>Э-122-63</t>
  </si>
  <si>
    <t>Э-122-62</t>
  </si>
  <si>
    <t>Э-122-60</t>
  </si>
  <si>
    <t>Э-122-56</t>
  </si>
  <si>
    <t>Э-122-54</t>
  </si>
  <si>
    <t>Э-122-52</t>
  </si>
  <si>
    <t>Э-122-51</t>
  </si>
  <si>
    <t>Э-210-74</t>
  </si>
  <si>
    <t>Э-210-101</t>
  </si>
  <si>
    <t>Э-210-79</t>
  </si>
  <si>
    <t>Э-210-81</t>
  </si>
  <si>
    <t>Э-210-83</t>
  </si>
  <si>
    <t>Э-210-78</t>
  </si>
  <si>
    <t>Э-210-75</t>
  </si>
  <si>
    <t>Э-210-82</t>
  </si>
  <si>
    <t>Э-210-80</t>
  </si>
  <si>
    <t>Э-210-86</t>
  </si>
  <si>
    <t>Э-210-85</t>
  </si>
  <si>
    <t>Э-210-72</t>
  </si>
  <si>
    <t>Э-210-87</t>
  </si>
  <si>
    <t>Э-210-88</t>
  </si>
  <si>
    <t>Э-210-84</t>
  </si>
  <si>
    <t>Э-210-102</t>
  </si>
  <si>
    <t>Э-304-69</t>
  </si>
  <si>
    <t>Э-304-59</t>
  </si>
  <si>
    <t>Э-304-72</t>
  </si>
  <si>
    <t>Э-304-61</t>
  </si>
  <si>
    <t>Э-304-75</t>
  </si>
  <si>
    <t>Э-304-79</t>
  </si>
  <si>
    <t>Э-304-68</t>
  </si>
  <si>
    <t>Э-304-60</t>
  </si>
  <si>
    <t>Э-304-81</t>
  </si>
  <si>
    <t>Э-304-76</t>
  </si>
  <si>
    <t>Э-304-83</t>
  </si>
  <si>
    <t>Э-304-78</t>
  </si>
  <si>
    <t>Э-304-64</t>
  </si>
  <si>
    <t>Э-304-70</t>
  </si>
  <si>
    <t>Э-304-77</t>
  </si>
  <si>
    <t>Э-301-54</t>
  </si>
  <si>
    <t>Э-301-56</t>
  </si>
  <si>
    <t>Э-301-37</t>
  </si>
  <si>
    <t>Э-301-40</t>
  </si>
  <si>
    <t>Э-301-49</t>
  </si>
  <si>
    <t>Э-301-46</t>
  </si>
  <si>
    <t>Э-301-57</t>
  </si>
  <si>
    <t>Э-301-45</t>
  </si>
  <si>
    <t>Э-301-44</t>
  </si>
  <si>
    <t>Э-301-41</t>
  </si>
  <si>
    <t>Э-301-52</t>
  </si>
  <si>
    <t>Э-301-36</t>
  </si>
  <si>
    <t>Э-301-34</t>
  </si>
  <si>
    <t>Э-216-24</t>
  </si>
  <si>
    <t>Э-216-9</t>
  </si>
  <si>
    <t>Э-216-30</t>
  </si>
  <si>
    <t>Э-216-29</t>
  </si>
  <si>
    <t>Э-216-12</t>
  </si>
  <si>
    <t>Э-216-11</t>
  </si>
  <si>
    <t>Э-216-111</t>
  </si>
  <si>
    <t>Э-216-22</t>
  </si>
  <si>
    <t>Э-216-21</t>
  </si>
  <si>
    <t>Э-216-8</t>
  </si>
  <si>
    <t>Э-216-4</t>
  </si>
  <si>
    <t>Э-216-7</t>
  </si>
  <si>
    <t>Э-216-19</t>
  </si>
  <si>
    <t>Э-216-23</t>
  </si>
  <si>
    <t>Э-216-26</t>
  </si>
  <si>
    <t>Э-216-6</t>
  </si>
  <si>
    <t>Э-216-2</t>
  </si>
  <si>
    <t>Э-216-32</t>
  </si>
  <si>
    <t>Э-216-31</t>
  </si>
  <si>
    <t>Э-216-15</t>
  </si>
  <si>
    <t>Э-216-16</t>
  </si>
  <si>
    <t>Э-216-1</t>
  </si>
  <si>
    <t>Э-216-5</t>
  </si>
  <si>
    <t>Э-216-17</t>
  </si>
  <si>
    <t>Э-216-10</t>
  </si>
  <si>
    <t>Э-311-87</t>
  </si>
  <si>
    <t>Э-311-105</t>
  </si>
  <si>
    <t>Э-311-109</t>
  </si>
  <si>
    <t>Э-311-103</t>
  </si>
  <si>
    <t>Э-311-96</t>
  </si>
  <si>
    <t>Э-311-108</t>
  </si>
  <si>
    <t>Э-311-85</t>
  </si>
  <si>
    <t>Э-311-104</t>
  </si>
  <si>
    <t>Э-311-110</t>
  </si>
  <si>
    <t>Э-311-107</t>
  </si>
  <si>
    <t>Э-311-88</t>
  </si>
  <si>
    <t>Э-311-84</t>
  </si>
  <si>
    <t>Э-311-102</t>
  </si>
  <si>
    <t>Э-311-101</t>
  </si>
  <si>
    <t>Э-311-94</t>
  </si>
  <si>
    <t>Э-311-93</t>
  </si>
  <si>
    <t>Э-311-106/1</t>
  </si>
  <si>
    <t>Э-311-106/2</t>
  </si>
  <si>
    <t>-</t>
  </si>
  <si>
    <t>Э-301-42</t>
  </si>
  <si>
    <t>Победитель</t>
  </si>
  <si>
    <t>Призёр</t>
  </si>
  <si>
    <t>Участник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</si>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</sst>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  <charset val="204"/>
    </font>
    <font>
      <sz val="7"/>
      <name val="Arial Cyr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vertical="justify" textRotation="90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 applyAlignment="1">
      <alignment textRotation="90"/>
    </xf>
    <xf numFmtId="0" fontId="0" fillId="2" borderId="10" xfId="0" applyFill="1" applyBorder="1" applyAlignment="1">
      <alignment horizontal="center" textRotation="90"/>
    </xf>
    <xf numFmtId="0" fontId="0" fillId="0" borderId="0" xfId="0" applyFill="1" applyBorder="1"/>
    <xf numFmtId="0" fontId="0" fillId="0" borderId="0" xfId="0" applyFill="1"/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/>
    <xf numFmtId="0" fontId="0" fillId="0" borderId="17" xfId="0" applyFill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164" fontId="0" fillId="0" borderId="18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Fill="1"/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ill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0" fillId="3" borderId="24" xfId="0" applyFill="1" applyBorder="1" applyAlignment="1">
      <alignment horizontal="left"/>
    </xf>
    <xf numFmtId="0" fontId="0" fillId="2" borderId="25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0" fillId="0" borderId="27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3" borderId="17" xfId="0" applyFill="1" applyBorder="1" applyAlignment="1">
      <alignment horizontal="center"/>
    </xf>
    <xf numFmtId="1" fontId="0" fillId="0" borderId="31" xfId="0" applyNumberFormat="1" applyBorder="1" applyAlignment="1">
      <alignment horizontal="center" vertical="center"/>
    </xf>
    <xf numFmtId="0" fontId="0" fillId="0" borderId="32" xfId="0" applyFill="1" applyBorder="1" applyAlignment="1">
      <alignment horizontal="centerContinuous"/>
    </xf>
    <xf numFmtId="0" fontId="0" fillId="2" borderId="1" xfId="0" applyFill="1" applyBorder="1" applyAlignment="1">
      <alignment horizontal="left" vertic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2" borderId="24" xfId="0" applyFill="1" applyBorder="1" applyAlignment="1">
      <alignment horizontal="left" vertical="center"/>
    </xf>
    <xf numFmtId="0" fontId="0" fillId="2" borderId="36" xfId="0" applyFill="1" applyBorder="1" applyAlignment="1">
      <alignment vertical="justify" textRotation="90"/>
    </xf>
    <xf numFmtId="0" fontId="0" fillId="2" borderId="22" xfId="0" applyFill="1" applyBorder="1" applyAlignment="1">
      <alignment vertical="justify" textRotation="90"/>
    </xf>
    <xf numFmtId="2" fontId="0" fillId="0" borderId="0" xfId="0" applyNumberFormat="1"/>
    <xf numFmtId="0" fontId="0" fillId="2" borderId="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2" borderId="39" xfId="0" applyFill="1" applyBorder="1" applyAlignment="1">
      <alignment horizontal="center" vertical="center"/>
    </xf>
    <xf numFmtId="0" fontId="0" fillId="5" borderId="0" xfId="0" applyFill="1"/>
    <xf numFmtId="0" fontId="0" fillId="4" borderId="0" xfId="0" applyFill="1"/>
    <xf numFmtId="0" fontId="2" fillId="0" borderId="34" xfId="1" applyFont="1" applyFill="1" applyBorder="1" applyAlignment="1">
      <alignment horizontal="left" vertical="center" wrapText="1"/>
    </xf>
    <xf numFmtId="0" fontId="2" fillId="0" borderId="35" xfId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164" fontId="0" fillId="0" borderId="44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0" fontId="2" fillId="0" borderId="49" xfId="1" applyFont="1" applyFill="1" applyBorder="1" applyAlignment="1">
      <alignment horizontal="left" vertical="center" wrapText="1"/>
    </xf>
    <xf numFmtId="0" fontId="2" fillId="0" borderId="50" xfId="1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1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0" fontId="3" fillId="6" borderId="1" xfId="0" applyFont="1" applyFill="1" applyBorder="1" applyAlignment="1">
      <alignment textRotation="90"/>
    </xf>
    <xf numFmtId="0" fontId="3" fillId="6" borderId="22" xfId="0" applyFont="1" applyFill="1" applyBorder="1" applyAlignment="1">
      <alignment horizontal="center" textRotation="90"/>
    </xf>
    <xf numFmtId="1" fontId="3" fillId="6" borderId="21" xfId="0" applyNumberFormat="1" applyFont="1" applyFill="1" applyBorder="1" applyAlignment="1">
      <alignment horizontal="center"/>
    </xf>
    <xf numFmtId="1" fontId="3" fillId="6" borderId="23" xfId="0" applyNumberFormat="1" applyFont="1" applyFill="1" applyBorder="1" applyAlignment="1">
      <alignment horizontal="center"/>
    </xf>
    <xf numFmtId="1" fontId="3" fillId="6" borderId="33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10" xfId="0" applyNumberFormat="1" applyFont="1" applyFill="1" applyBorder="1" applyAlignment="1">
      <alignment vertical="center"/>
    </xf>
    <xf numFmtId="164" fontId="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164" fontId="3" fillId="6" borderId="28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vertical="center"/>
    </xf>
    <xf numFmtId="0" fontId="3" fillId="6" borderId="10" xfId="0" applyFont="1" applyFill="1" applyBorder="1" applyAlignment="1">
      <alignment horizontal="center" textRotation="90"/>
    </xf>
    <xf numFmtId="164" fontId="3" fillId="6" borderId="30" xfId="0" applyNumberFormat="1" applyFon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164" fontId="0" fillId="0" borderId="45" xfId="0" applyNumberFormat="1" applyFill="1" applyBorder="1" applyAlignment="1">
      <alignment horizontal="center"/>
    </xf>
    <xf numFmtId="164" fontId="0" fillId="7" borderId="27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1" xfId="1" applyFont="1" applyFill="1" applyBorder="1" applyAlignment="1">
      <alignment vertical="center" wrapText="1"/>
    </xf>
    <xf numFmtId="0" fontId="2" fillId="0" borderId="23" xfId="1" applyFont="1" applyFill="1" applyBorder="1" applyAlignment="1">
      <alignment vertical="center" wrapText="1"/>
    </xf>
    <xf numFmtId="0" fontId="2" fillId="0" borderId="33" xfId="1" applyFont="1" applyFill="1" applyBorder="1" applyAlignment="1">
      <alignment vertical="center" wrapText="1"/>
    </xf>
    <xf numFmtId="0" fontId="2" fillId="0" borderId="38" xfId="1" applyFont="1" applyFill="1" applyBorder="1" applyAlignment="1">
      <alignment vertical="center" wrapText="1"/>
    </xf>
    <xf numFmtId="0" fontId="2" fillId="0" borderId="53" xfId="1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1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0" fillId="0" borderId="17" xfId="0" applyBorder="1" applyAlignment="1"/>
    <xf numFmtId="0" fontId="0" fillId="0" borderId="25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53" xfId="0" applyBorder="1"/>
    <xf numFmtId="0" fontId="0" fillId="0" borderId="55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3" fillId="6" borderId="56" xfId="0" applyNumberFormat="1" applyFont="1" applyFill="1" applyBorder="1" applyAlignment="1">
      <alignment horizontal="center"/>
    </xf>
    <xf numFmtId="0" fontId="0" fillId="0" borderId="24" xfId="0" applyBorder="1" applyAlignment="1"/>
    <xf numFmtId="0" fontId="0" fillId="0" borderId="16" xfId="0" applyBorder="1" applyAlignment="1">
      <alignment horizontal="right"/>
    </xf>
    <xf numFmtId="164" fontId="0" fillId="7" borderId="43" xfId="0" applyNumberFormat="1" applyFill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2" fillId="4" borderId="38" xfId="1" applyFont="1" applyFill="1" applyBorder="1" applyAlignment="1">
      <alignment vertical="center" wrapText="1"/>
    </xf>
    <xf numFmtId="0" fontId="2" fillId="5" borderId="37" xfId="1" applyFont="1" applyFill="1" applyBorder="1" applyAlignment="1">
      <alignment vertical="center" wrapText="1"/>
    </xf>
    <xf numFmtId="0" fontId="2" fillId="5" borderId="21" xfId="1" applyFont="1" applyFill="1" applyBorder="1" applyAlignment="1">
      <alignment vertical="center" wrapText="1"/>
    </xf>
    <xf numFmtId="0" fontId="2" fillId="5" borderId="23" xfId="1" applyFont="1" applyFill="1" applyBorder="1" applyAlignment="1">
      <alignment vertical="center" wrapText="1"/>
    </xf>
    <xf numFmtId="0" fontId="2" fillId="4" borderId="23" xfId="1" applyFont="1" applyFill="1" applyBorder="1" applyAlignment="1">
      <alignment vertical="center" wrapText="1"/>
    </xf>
    <xf numFmtId="0" fontId="0" fillId="0" borderId="16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3" fillId="6" borderId="31" xfId="0" applyFont="1" applyFill="1" applyBorder="1" applyAlignment="1">
      <alignment textRotation="90"/>
    </xf>
    <xf numFmtId="0" fontId="3" fillId="6" borderId="36" xfId="0" applyFont="1" applyFill="1" applyBorder="1" applyAlignment="1">
      <alignment horizontal="center" textRotation="90"/>
    </xf>
    <xf numFmtId="164" fontId="3" fillId="6" borderId="37" xfId="0" applyNumberFormat="1" applyFont="1" applyFill="1" applyBorder="1" applyAlignment="1">
      <alignment horizontal="center"/>
    </xf>
    <xf numFmtId="164" fontId="3" fillId="6" borderId="38" xfId="0" applyNumberFormat="1" applyFont="1" applyFill="1" applyBorder="1" applyAlignment="1">
      <alignment horizontal="center"/>
    </xf>
    <xf numFmtId="164" fontId="3" fillId="6" borderId="38" xfId="0" applyNumberFormat="1" applyFont="1" applyFill="1" applyBorder="1" applyAlignment="1">
      <alignment horizontal="center" vertical="center"/>
    </xf>
    <xf numFmtId="164" fontId="3" fillId="6" borderId="53" xfId="0" applyNumberFormat="1" applyFont="1" applyFill="1" applyBorder="1" applyAlignment="1">
      <alignment horizontal="center"/>
    </xf>
    <xf numFmtId="164" fontId="0" fillId="6" borderId="31" xfId="0" applyNumberFormat="1" applyFill="1" applyBorder="1" applyAlignment="1">
      <alignment horizontal="center" vertical="center"/>
    </xf>
    <xf numFmtId="164" fontId="0" fillId="6" borderId="32" xfId="0" applyNumberFormat="1" applyFill="1" applyBorder="1" applyAlignment="1">
      <alignment vertical="center"/>
    </xf>
    <xf numFmtId="164" fontId="3" fillId="6" borderId="40" xfId="0" applyNumberFormat="1" applyFont="1" applyFill="1" applyBorder="1" applyAlignment="1">
      <alignment horizontal="center"/>
    </xf>
    <xf numFmtId="0" fontId="2" fillId="5" borderId="29" xfId="1" applyFont="1" applyFill="1" applyBorder="1" applyAlignment="1">
      <alignment vertical="center" wrapText="1"/>
    </xf>
    <xf numFmtId="0" fontId="2" fillId="4" borderId="29" xfId="1" applyFont="1" applyFill="1" applyBorder="1" applyAlignment="1">
      <alignment vertical="center" wrapText="1"/>
    </xf>
    <xf numFmtId="0" fontId="2" fillId="0" borderId="29" xfId="1" applyFont="1" applyFill="1" applyBorder="1" applyAlignment="1">
      <alignment vertical="center" wrapText="1"/>
    </xf>
    <xf numFmtId="0" fontId="0" fillId="0" borderId="29" xfId="0" applyBorder="1"/>
    <xf numFmtId="164" fontId="3" fillId="6" borderId="40" xfId="0" applyNumberFormat="1" applyFont="1" applyFill="1" applyBorder="1" applyAlignment="1">
      <alignment horizontal="center" vertical="center"/>
    </xf>
    <xf numFmtId="0" fontId="0" fillId="0" borderId="40" xfId="0" applyBorder="1"/>
    <xf numFmtId="164" fontId="3" fillId="6" borderId="41" xfId="0" applyNumberFormat="1" applyFont="1" applyFill="1" applyBorder="1" applyAlignment="1">
      <alignment vertical="center"/>
    </xf>
    <xf numFmtId="0" fontId="0" fillId="0" borderId="55" xfId="0" applyBorder="1"/>
    <xf numFmtId="164" fontId="3" fillId="6" borderId="57" xfId="0" applyNumberFormat="1" applyFont="1" applyFill="1" applyBorder="1" applyAlignment="1">
      <alignment horizontal="center"/>
    </xf>
    <xf numFmtId="0" fontId="2" fillId="5" borderId="58" xfId="1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textRotation="90"/>
    </xf>
    <xf numFmtId="0" fontId="3" fillId="6" borderId="18" xfId="0" applyFont="1" applyFill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2" xfId="0" applyFill="1" applyBorder="1" applyAlignment="1">
      <alignment horizontal="center" textRotation="90"/>
    </xf>
    <xf numFmtId="0" fontId="3" fillId="6" borderId="32" xfId="0" applyFont="1" applyFill="1" applyBorder="1" applyAlignment="1">
      <alignment horizontal="center" textRotation="90"/>
    </xf>
    <xf numFmtId="164" fontId="3" fillId="6" borderId="34" xfId="0" applyNumberFormat="1" applyFont="1" applyFill="1" applyBorder="1" applyAlignment="1">
      <alignment horizontal="center"/>
    </xf>
    <xf numFmtId="164" fontId="3" fillId="6" borderId="59" xfId="0" applyNumberFormat="1" applyFont="1" applyFill="1" applyBorder="1" applyAlignment="1">
      <alignment horizontal="center"/>
    </xf>
    <xf numFmtId="164" fontId="3" fillId="6" borderId="60" xfId="0" applyNumberFormat="1" applyFont="1" applyFill="1" applyBorder="1" applyAlignment="1">
      <alignment horizontal="center"/>
    </xf>
    <xf numFmtId="164" fontId="3" fillId="6" borderId="31" xfId="0" applyNumberFormat="1" applyFont="1" applyFill="1" applyBorder="1" applyAlignment="1">
      <alignment horizontal="center" vertical="center"/>
    </xf>
    <xf numFmtId="164" fontId="3" fillId="6" borderId="3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22" xfId="0" applyBorder="1"/>
    <xf numFmtId="0" fontId="0" fillId="0" borderId="10" xfId="0" applyBorder="1"/>
  </cellXfs>
  <cellStyles count="2">
    <cellStyle name="Обычный" xfId="0" builtinId="0"/>
    <cellStyle name="Обычный_Лист1" xfId="1"/>
  </cellStyles>
  <dxfs count="5"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udot/AppData/Local/Microsoft/Windows/Temporary%20Internet%20Files/Content.Outlook/X8IAGA0B/&#1057;&#1087;&#1080;&#1089;&#1082;&#1080;_&#1042;&#1089;&#1054;&#1064;_&#1084;&#1091;&#1085;&#1080;&#1094;&#1080;&#1087;&#1072;&#1083;&#1100;&#1085;&#1099;&#1081;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8 классы"/>
      <sheetName val="9-11 классы"/>
      <sheetName val="Лист3"/>
    </sheetNames>
    <sheetDataSet>
      <sheetData sheetId="0">
        <row r="1">
          <cell r="B1" t="str">
            <v>Псевдоним</v>
          </cell>
          <cell r="C1" t="str">
            <v>Фамилия</v>
          </cell>
          <cell r="D1" t="str">
            <v>Имя</v>
          </cell>
          <cell r="E1" t="str">
            <v>Отчество</v>
          </cell>
          <cell r="F1" t="str">
            <v>№ ауд.</v>
          </cell>
          <cell r="G1" t="str">
            <v>Класс</v>
          </cell>
          <cell r="H1" t="str">
            <v>Образовательное учреждение</v>
          </cell>
        </row>
        <row r="2">
          <cell r="B2" t="str">
            <v>Э-109-1</v>
          </cell>
          <cell r="C2" t="str">
            <v>Абзалова</v>
          </cell>
          <cell r="D2" t="str">
            <v>Индира</v>
          </cell>
          <cell r="E2" t="str">
            <v>Айратовна</v>
          </cell>
          <cell r="F2">
            <v>109</v>
          </cell>
          <cell r="G2">
            <v>8</v>
          </cell>
          <cell r="H2" t="str">
            <v>Гимназия 17</v>
          </cell>
        </row>
        <row r="3">
          <cell r="B3" t="str">
            <v>Э-109-10</v>
          </cell>
          <cell r="C3" t="str">
            <v>Кузнецова</v>
          </cell>
          <cell r="D3" t="str">
            <v>Милена</v>
          </cell>
          <cell r="E3" t="str">
            <v>Дмитриевна</v>
          </cell>
          <cell r="F3">
            <v>109</v>
          </cell>
          <cell r="G3" t="str">
            <v>8A</v>
          </cell>
          <cell r="H3" t="str">
            <v>Гимназия 17</v>
          </cell>
        </row>
        <row r="4">
          <cell r="B4" t="str">
            <v>Э-109-11</v>
          </cell>
          <cell r="C4" t="str">
            <v>Томилова</v>
          </cell>
          <cell r="D4" t="str">
            <v>Дарья</v>
          </cell>
          <cell r="E4" t="str">
            <v>Дмитриевна</v>
          </cell>
          <cell r="F4">
            <v>109</v>
          </cell>
          <cell r="G4" t="str">
            <v>8 "Б"</v>
          </cell>
          <cell r="H4" t="str">
            <v>Лицей 4</v>
          </cell>
        </row>
        <row r="5">
          <cell r="B5" t="str">
            <v>Э-109-12</v>
          </cell>
          <cell r="C5" t="str">
            <v>Полушкина</v>
          </cell>
          <cell r="D5" t="str">
            <v>Евгения</v>
          </cell>
          <cell r="E5" t="str">
            <v>Юрьевна</v>
          </cell>
          <cell r="F5">
            <v>109</v>
          </cell>
          <cell r="G5" t="str">
            <v>7 Г</v>
          </cell>
          <cell r="H5" t="str">
            <v>Гимназия 2</v>
          </cell>
        </row>
        <row r="6">
          <cell r="B6" t="str">
            <v>Э-109-13</v>
          </cell>
          <cell r="C6" t="str">
            <v>Потанин</v>
          </cell>
          <cell r="D6" t="str">
            <v>Максим</v>
          </cell>
          <cell r="E6" t="str">
            <v>Вячеславович</v>
          </cell>
          <cell r="F6">
            <v>109</v>
          </cell>
          <cell r="G6" t="str">
            <v>7 Б</v>
          </cell>
          <cell r="H6" t="str">
            <v>Гимназия 17</v>
          </cell>
        </row>
        <row r="7">
          <cell r="B7" t="str">
            <v>Э-109-14</v>
          </cell>
          <cell r="C7" t="str">
            <v>Шестаков</v>
          </cell>
          <cell r="D7" t="str">
            <v>Макисм</v>
          </cell>
          <cell r="E7" t="str">
            <v>Олегович</v>
          </cell>
          <cell r="F7">
            <v>109</v>
          </cell>
          <cell r="G7">
            <v>7</v>
          </cell>
          <cell r="H7" t="str">
            <v>Лицей 10</v>
          </cell>
        </row>
        <row r="8">
          <cell r="B8" t="str">
            <v>Э-109-15</v>
          </cell>
          <cell r="C8" t="str">
            <v>Гредина</v>
          </cell>
          <cell r="D8" t="str">
            <v>Ксения</v>
          </cell>
          <cell r="E8" t="str">
            <v>Эдуардовна</v>
          </cell>
          <cell r="F8">
            <v>109</v>
          </cell>
          <cell r="G8" t="str">
            <v>7б</v>
          </cell>
          <cell r="H8" t="str">
            <v>Школа 17</v>
          </cell>
        </row>
        <row r="9">
          <cell r="B9" t="str">
            <v>Э-109-16</v>
          </cell>
          <cell r="C9" t="str">
            <v>Вотинова</v>
          </cell>
          <cell r="D9" t="str">
            <v>Дарья</v>
          </cell>
          <cell r="E9" t="str">
            <v>Алексеевна</v>
          </cell>
          <cell r="F9">
            <v>109</v>
          </cell>
          <cell r="G9" t="str">
            <v>7 "Б"</v>
          </cell>
          <cell r="H9" t="str">
            <v>Гимназия 2</v>
          </cell>
        </row>
        <row r="10">
          <cell r="B10" t="str">
            <v>Э-109-17</v>
          </cell>
          <cell r="C10" t="str">
            <v>Каменева</v>
          </cell>
          <cell r="D10" t="str">
            <v>Анастасия</v>
          </cell>
          <cell r="E10" t="str">
            <v>Юрьевна</v>
          </cell>
          <cell r="F10">
            <v>109</v>
          </cell>
          <cell r="G10">
            <v>8</v>
          </cell>
          <cell r="H10" t="str">
            <v>Гимназия 17</v>
          </cell>
        </row>
        <row r="11">
          <cell r="B11" t="str">
            <v>Э-109-18</v>
          </cell>
          <cell r="C11" t="str">
            <v>Басина</v>
          </cell>
          <cell r="D11" t="str">
            <v>Софья</v>
          </cell>
          <cell r="E11" t="str">
            <v>Михайловна</v>
          </cell>
          <cell r="F11">
            <v>109</v>
          </cell>
          <cell r="G11" t="str">
            <v>8 в</v>
          </cell>
          <cell r="H11" t="str">
            <v>Гимназия 31</v>
          </cell>
        </row>
        <row r="12">
          <cell r="B12" t="str">
            <v>Э-109-19</v>
          </cell>
          <cell r="C12" t="str">
            <v>Мозжегорова</v>
          </cell>
          <cell r="D12" t="str">
            <v>Алёна</v>
          </cell>
          <cell r="E12" t="str">
            <v>Валерьевна</v>
          </cell>
          <cell r="F12">
            <v>109</v>
          </cell>
          <cell r="G12">
            <v>8</v>
          </cell>
          <cell r="H12" t="str">
            <v>Школа 145</v>
          </cell>
        </row>
        <row r="13">
          <cell r="B13" t="str">
            <v>Э-109-2</v>
          </cell>
          <cell r="C13" t="str">
            <v>Медведева</v>
          </cell>
          <cell r="D13" t="str">
            <v>Мария</v>
          </cell>
          <cell r="E13" t="str">
            <v>Игоревна</v>
          </cell>
          <cell r="F13">
            <v>109</v>
          </cell>
          <cell r="G13" t="str">
            <v>8 А</v>
          </cell>
          <cell r="H13" t="str">
            <v>Гимназия 17</v>
          </cell>
        </row>
        <row r="14">
          <cell r="B14" t="str">
            <v>Э-109-20</v>
          </cell>
          <cell r="C14" t="str">
            <v>Каменских</v>
          </cell>
          <cell r="D14" t="str">
            <v>Анжелика</v>
          </cell>
          <cell r="E14" t="str">
            <v>Эдуардовна</v>
          </cell>
          <cell r="F14">
            <v>109</v>
          </cell>
          <cell r="G14">
            <v>8</v>
          </cell>
          <cell r="H14" t="str">
            <v>Школа 145</v>
          </cell>
        </row>
        <row r="15">
          <cell r="B15" t="str">
            <v>Э-109-21</v>
          </cell>
          <cell r="C15" t="str">
            <v>Тонков</v>
          </cell>
          <cell r="D15" t="str">
            <v>Леонид</v>
          </cell>
          <cell r="E15" t="str">
            <v>Игоревич</v>
          </cell>
          <cell r="F15">
            <v>109</v>
          </cell>
          <cell r="G15" t="str">
            <v>7"Б"</v>
          </cell>
          <cell r="H15" t="str">
            <v>Гимназия 17</v>
          </cell>
        </row>
        <row r="16">
          <cell r="B16" t="str">
            <v>Э-109-3</v>
          </cell>
          <cell r="C16" t="str">
            <v>Верхоланцева</v>
          </cell>
          <cell r="D16" t="str">
            <v>Амелия</v>
          </cell>
          <cell r="E16" t="str">
            <v>Дмитриевна</v>
          </cell>
          <cell r="F16">
            <v>109</v>
          </cell>
          <cell r="G16" t="str">
            <v>7 "О"</v>
          </cell>
          <cell r="H16" t="str">
            <v>Лицей 10</v>
          </cell>
        </row>
        <row r="17">
          <cell r="B17" t="str">
            <v>Э-109-4</v>
          </cell>
          <cell r="C17" t="str">
            <v>Полыгалова</v>
          </cell>
          <cell r="D17" t="str">
            <v>Ангелина</v>
          </cell>
          <cell r="E17" t="str">
            <v>Сергеевна</v>
          </cell>
          <cell r="F17">
            <v>109</v>
          </cell>
          <cell r="G17" t="str">
            <v>8"А"</v>
          </cell>
          <cell r="H17" t="str">
            <v>Гимназия 17</v>
          </cell>
        </row>
        <row r="18">
          <cell r="B18" t="str">
            <v>Э-109-5</v>
          </cell>
          <cell r="C18" t="str">
            <v>Скрымина</v>
          </cell>
          <cell r="D18" t="str">
            <v>Анастасия</v>
          </cell>
          <cell r="E18" t="str">
            <v>Евгеньевна</v>
          </cell>
          <cell r="F18">
            <v>109</v>
          </cell>
          <cell r="G18" t="str">
            <v>8б</v>
          </cell>
          <cell r="H18" t="str">
            <v>Школа 19</v>
          </cell>
        </row>
        <row r="19">
          <cell r="B19" t="str">
            <v>Э-109-6</v>
          </cell>
          <cell r="C19" t="str">
            <v>Суворов</v>
          </cell>
          <cell r="D19" t="str">
            <v>Егор</v>
          </cell>
          <cell r="E19" t="str">
            <v>Андреевич</v>
          </cell>
          <cell r="F19">
            <v>109</v>
          </cell>
          <cell r="G19" t="str">
            <v>7 "О"</v>
          </cell>
          <cell r="H19" t="str">
            <v>Лицей 10</v>
          </cell>
        </row>
        <row r="20">
          <cell r="B20" t="str">
            <v>Э-109-7</v>
          </cell>
          <cell r="C20" t="str">
            <v>Чабан</v>
          </cell>
          <cell r="D20" t="str">
            <v>Альбина</v>
          </cell>
          <cell r="E20" t="str">
            <v>Руслановна</v>
          </cell>
          <cell r="F20">
            <v>109</v>
          </cell>
          <cell r="G20" t="str">
            <v>7Б</v>
          </cell>
          <cell r="H20" t="str">
            <v>Гимназия 2</v>
          </cell>
        </row>
        <row r="21">
          <cell r="B21" t="str">
            <v>Э-109-8</v>
          </cell>
          <cell r="C21" t="str">
            <v>Некрасова</v>
          </cell>
          <cell r="D21" t="str">
            <v>Екатерина</v>
          </cell>
          <cell r="E21" t="str">
            <v>Александровна</v>
          </cell>
          <cell r="F21">
            <v>109</v>
          </cell>
          <cell r="G21">
            <v>8</v>
          </cell>
          <cell r="H21" t="str">
            <v xml:space="preserve">Гимназия 31 </v>
          </cell>
        </row>
        <row r="22">
          <cell r="B22" t="str">
            <v>Э-109-9</v>
          </cell>
          <cell r="C22" t="str">
            <v>Сивак</v>
          </cell>
          <cell r="D22" t="str">
            <v>Михаил</v>
          </cell>
          <cell r="E22" t="str">
            <v>Сергеевич</v>
          </cell>
          <cell r="F22">
            <v>109</v>
          </cell>
          <cell r="G22">
            <v>8</v>
          </cell>
          <cell r="H22" t="str">
            <v>Гимназия 17</v>
          </cell>
        </row>
        <row r="23">
          <cell r="B23" t="str">
            <v>Э-109-93</v>
          </cell>
          <cell r="C23" t="str">
            <v>Татарских</v>
          </cell>
          <cell r="D23" t="str">
            <v>Елизаывета</v>
          </cell>
          <cell r="E23" t="str">
            <v>Игоревна</v>
          </cell>
          <cell r="F23">
            <v>109</v>
          </cell>
          <cell r="G23">
            <v>7</v>
          </cell>
          <cell r="H23" t="str">
            <v>Гимназия 2</v>
          </cell>
        </row>
        <row r="24">
          <cell r="B24" t="str">
            <v>Э-109-94</v>
          </cell>
          <cell r="C24" t="str">
            <v>Бекетова</v>
          </cell>
          <cell r="D24" t="str">
            <v>Маргарита</v>
          </cell>
          <cell r="E24" t="str">
            <v>Станиславовна</v>
          </cell>
          <cell r="F24">
            <v>109</v>
          </cell>
          <cell r="G24">
            <v>7</v>
          </cell>
          <cell r="H24" t="str">
            <v>Гимназия 2</v>
          </cell>
        </row>
        <row r="25">
          <cell r="B25" t="str">
            <v>Э-109-95</v>
          </cell>
          <cell r="C25" t="str">
            <v>Ерофеева</v>
          </cell>
          <cell r="D25" t="str">
            <v>Александра</v>
          </cell>
          <cell r="E25" t="str">
            <v>Сергеевна</v>
          </cell>
          <cell r="F25">
            <v>109</v>
          </cell>
          <cell r="G25">
            <v>8</v>
          </cell>
          <cell r="H25" t="str">
            <v>Школа 145</v>
          </cell>
        </row>
        <row r="26">
          <cell r="B26" t="str">
            <v>Э-117-22</v>
          </cell>
          <cell r="C26" t="str">
            <v>Добромыслова</v>
          </cell>
          <cell r="D26" t="str">
            <v>Арина</v>
          </cell>
          <cell r="E26" t="str">
            <v>Олеговна</v>
          </cell>
          <cell r="F26">
            <v>117</v>
          </cell>
          <cell r="G26" t="str">
            <v>7 "В"</v>
          </cell>
          <cell r="H26" t="str">
            <v>Гимназия 2</v>
          </cell>
        </row>
        <row r="27">
          <cell r="B27" t="str">
            <v>Э-117-23</v>
          </cell>
          <cell r="C27" t="str">
            <v>Балтачева</v>
          </cell>
          <cell r="D27" t="str">
            <v>Кира</v>
          </cell>
          <cell r="E27" t="str">
            <v>Дмитриевна</v>
          </cell>
          <cell r="F27">
            <v>117</v>
          </cell>
          <cell r="G27">
            <v>7</v>
          </cell>
          <cell r="H27" t="str">
            <v>Лицей 10</v>
          </cell>
        </row>
        <row r="28">
          <cell r="B28" t="str">
            <v>Э-117-24</v>
          </cell>
          <cell r="C28" t="str">
            <v>Сотина</v>
          </cell>
          <cell r="D28" t="str">
            <v>Алиса</v>
          </cell>
          <cell r="E28" t="str">
            <v>Александровна</v>
          </cell>
          <cell r="F28">
            <v>117</v>
          </cell>
          <cell r="G28" t="str">
            <v>7Г</v>
          </cell>
          <cell r="H28" t="str">
            <v>Гимназия 2</v>
          </cell>
        </row>
        <row r="29">
          <cell r="B29" t="str">
            <v>Э-117-25</v>
          </cell>
          <cell r="C29" t="str">
            <v>Вотинова</v>
          </cell>
          <cell r="D29" t="str">
            <v>Дарья</v>
          </cell>
          <cell r="E29" t="str">
            <v>Константиновна</v>
          </cell>
          <cell r="F29">
            <v>117</v>
          </cell>
          <cell r="G29">
            <v>8</v>
          </cell>
          <cell r="H29" t="str">
            <v>Лицей 10</v>
          </cell>
        </row>
        <row r="30">
          <cell r="B30" t="str">
            <v>Э-117-26</v>
          </cell>
          <cell r="C30" t="str">
            <v>Пермяков</v>
          </cell>
          <cell r="D30" t="str">
            <v>Никита</v>
          </cell>
          <cell r="E30" t="str">
            <v>Андреевич</v>
          </cell>
          <cell r="F30">
            <v>117</v>
          </cell>
          <cell r="G30" t="str">
            <v>8 А</v>
          </cell>
          <cell r="H30" t="str">
            <v>Гимназия 17</v>
          </cell>
        </row>
        <row r="31">
          <cell r="B31" t="str">
            <v>Э-117-27</v>
          </cell>
          <cell r="C31" t="str">
            <v>Киреечева</v>
          </cell>
          <cell r="D31" t="str">
            <v>Анастасия</v>
          </cell>
          <cell r="E31" t="str">
            <v>Дмитриевна</v>
          </cell>
          <cell r="F31">
            <v>117</v>
          </cell>
          <cell r="G31">
            <v>8</v>
          </cell>
          <cell r="H31" t="str">
            <v>Лицей 10</v>
          </cell>
        </row>
        <row r="32">
          <cell r="B32" t="str">
            <v>Э-117-28</v>
          </cell>
          <cell r="C32" t="str">
            <v>Сидорова</v>
          </cell>
          <cell r="D32" t="str">
            <v>Елизавета</v>
          </cell>
          <cell r="E32" t="str">
            <v>Алексеевна</v>
          </cell>
          <cell r="F32">
            <v>117</v>
          </cell>
          <cell r="G32">
            <v>8</v>
          </cell>
          <cell r="H32" t="str">
            <v>Гимназия 2</v>
          </cell>
        </row>
        <row r="33">
          <cell r="B33" t="str">
            <v>Э-117-29</v>
          </cell>
          <cell r="C33" t="str">
            <v>Кудлай</v>
          </cell>
          <cell r="D33" t="str">
            <v>Александр</v>
          </cell>
          <cell r="E33" t="str">
            <v>Андреевич</v>
          </cell>
          <cell r="F33">
            <v>117</v>
          </cell>
          <cell r="G33">
            <v>8</v>
          </cell>
          <cell r="H33" t="str">
            <v>Гимназия 17</v>
          </cell>
        </row>
        <row r="34">
          <cell r="B34" t="str">
            <v>Э-117-30</v>
          </cell>
          <cell r="C34" t="str">
            <v>Шуматов</v>
          </cell>
          <cell r="D34" t="str">
            <v>Дмитрий</v>
          </cell>
          <cell r="E34" t="str">
            <v>Юрьевич</v>
          </cell>
          <cell r="F34">
            <v>117</v>
          </cell>
          <cell r="G34">
            <v>8</v>
          </cell>
          <cell r="H34" t="str">
            <v>Гимназия 17</v>
          </cell>
        </row>
        <row r="35">
          <cell r="B35" t="str">
            <v>Э-117-31</v>
          </cell>
          <cell r="C35" t="str">
            <v>Четверикова</v>
          </cell>
          <cell r="D35" t="str">
            <v>Полина</v>
          </cell>
          <cell r="E35" t="str">
            <v>Андреевна</v>
          </cell>
          <cell r="F35">
            <v>117</v>
          </cell>
          <cell r="G35" t="str">
            <v>8 "в"</v>
          </cell>
          <cell r="H35" t="str">
            <v>Гимназия 31</v>
          </cell>
        </row>
        <row r="36">
          <cell r="B36" t="str">
            <v>Э-117-32</v>
          </cell>
          <cell r="C36" t="str">
            <v>Батяновский</v>
          </cell>
          <cell r="D36" t="str">
            <v>Артур</v>
          </cell>
          <cell r="E36" t="str">
            <v>Владимирович</v>
          </cell>
          <cell r="F36">
            <v>117</v>
          </cell>
          <cell r="G36" t="str">
            <v>8 А</v>
          </cell>
          <cell r="H36" t="str">
            <v>Гимназия 2</v>
          </cell>
        </row>
        <row r="37">
          <cell r="B37" t="str">
            <v>Э-117-33</v>
          </cell>
          <cell r="C37" t="str">
            <v>Котылева</v>
          </cell>
          <cell r="D37" t="str">
            <v>Ольга</v>
          </cell>
          <cell r="E37" t="str">
            <v>Дмитриевна</v>
          </cell>
          <cell r="F37">
            <v>117</v>
          </cell>
          <cell r="G37">
            <v>7</v>
          </cell>
          <cell r="H37" t="str">
            <v>Лицей №4</v>
          </cell>
        </row>
        <row r="38">
          <cell r="B38" t="str">
            <v>Э-117-34</v>
          </cell>
          <cell r="C38" t="str">
            <v>Жданов</v>
          </cell>
          <cell r="D38" t="str">
            <v>Тимур</v>
          </cell>
          <cell r="E38" t="str">
            <v>Ринатович</v>
          </cell>
          <cell r="F38">
            <v>117</v>
          </cell>
          <cell r="G38" t="str">
            <v>7 "Г"</v>
          </cell>
          <cell r="H38" t="str">
            <v>Гимназия 2</v>
          </cell>
        </row>
        <row r="39">
          <cell r="B39" t="str">
            <v>Э-117-35</v>
          </cell>
          <cell r="C39" t="str">
            <v>Швецова</v>
          </cell>
          <cell r="D39" t="str">
            <v>Алиса</v>
          </cell>
          <cell r="E39" t="str">
            <v>Эдуардовна</v>
          </cell>
          <cell r="F39">
            <v>117</v>
          </cell>
          <cell r="G39" t="str">
            <v>7 "В"</v>
          </cell>
          <cell r="H39" t="str">
            <v>Школа 37</v>
          </cell>
        </row>
        <row r="40">
          <cell r="B40" t="str">
            <v>Э-117-36</v>
          </cell>
          <cell r="C40" t="str">
            <v>Королёв</v>
          </cell>
          <cell r="D40" t="str">
            <v>Егор</v>
          </cell>
          <cell r="E40" t="str">
            <v>Евгеньевич</v>
          </cell>
          <cell r="F40">
            <v>117</v>
          </cell>
          <cell r="G40" t="str">
            <v>7А</v>
          </cell>
          <cell r="H40" t="str">
            <v>Гимназия 2</v>
          </cell>
        </row>
        <row r="41">
          <cell r="B41" t="str">
            <v>Э-117-96</v>
          </cell>
          <cell r="C41" t="str">
            <v>Батыркаев</v>
          </cell>
          <cell r="D41" t="str">
            <v>Кирилл</v>
          </cell>
          <cell r="E41" t="str">
            <v>Артурович</v>
          </cell>
          <cell r="F41">
            <v>117</v>
          </cell>
          <cell r="G41">
            <v>7</v>
          </cell>
          <cell r="H41" t="str">
            <v>Школа 145</v>
          </cell>
        </row>
        <row r="42">
          <cell r="B42" t="str">
            <v>Э-117-97</v>
          </cell>
          <cell r="C42" t="str">
            <v>Андреева</v>
          </cell>
          <cell r="D42" t="str">
            <v>Валерия</v>
          </cell>
          <cell r="E42" t="str">
            <v>Евгеньевна</v>
          </cell>
          <cell r="F42">
            <v>117</v>
          </cell>
          <cell r="G42">
            <v>7</v>
          </cell>
          <cell r="H42" t="str">
            <v>Школа 145</v>
          </cell>
        </row>
        <row r="43">
          <cell r="B43" t="str">
            <v>Э-119-37</v>
          </cell>
          <cell r="C43" t="str">
            <v>Емшанова</v>
          </cell>
          <cell r="D43" t="str">
            <v>Полина</v>
          </cell>
          <cell r="E43" t="str">
            <v>Игоревна</v>
          </cell>
          <cell r="F43">
            <v>119</v>
          </cell>
          <cell r="G43" t="str">
            <v>7"г"</v>
          </cell>
          <cell r="H43" t="str">
            <v>Лицей 4</v>
          </cell>
        </row>
        <row r="44">
          <cell r="B44" t="str">
            <v>Э-119-38</v>
          </cell>
          <cell r="C44" t="str">
            <v>ивенских</v>
          </cell>
          <cell r="D44" t="str">
            <v>михаил</v>
          </cell>
          <cell r="E44" t="str">
            <v>алексеевич</v>
          </cell>
          <cell r="F44">
            <v>119</v>
          </cell>
          <cell r="G44" t="str">
            <v>7 N</v>
          </cell>
          <cell r="H44" t="str">
            <v>Лицей 10</v>
          </cell>
        </row>
        <row r="45">
          <cell r="B45" t="str">
            <v>Э-119-39</v>
          </cell>
          <cell r="C45" t="str">
            <v>Михайлов</v>
          </cell>
          <cell r="D45" t="str">
            <v>Денис</v>
          </cell>
          <cell r="E45" t="str">
            <v>Евгеньевич</v>
          </cell>
          <cell r="F45">
            <v>119</v>
          </cell>
          <cell r="G45" t="str">
            <v>7 б</v>
          </cell>
          <cell r="H45" t="str">
            <v>Гимназия 17</v>
          </cell>
        </row>
        <row r="46">
          <cell r="B46" t="str">
            <v>Э-119-40</v>
          </cell>
          <cell r="C46" t="str">
            <v>Губин</v>
          </cell>
          <cell r="D46" t="str">
            <v>Александр</v>
          </cell>
          <cell r="E46" t="str">
            <v>Николаевич</v>
          </cell>
          <cell r="F46">
            <v>119</v>
          </cell>
          <cell r="G46">
            <v>8</v>
          </cell>
          <cell r="H46" t="str">
            <v>Гимназия 2</v>
          </cell>
        </row>
        <row r="47">
          <cell r="B47" t="str">
            <v>Э-119-41</v>
          </cell>
          <cell r="C47" t="str">
            <v>Халявин</v>
          </cell>
          <cell r="D47" t="str">
            <v>Савва</v>
          </cell>
          <cell r="E47" t="str">
            <v>Денисович</v>
          </cell>
          <cell r="F47">
            <v>119</v>
          </cell>
          <cell r="G47" t="str">
            <v>8 "Б"</v>
          </cell>
          <cell r="H47" t="str">
            <v>Гимназия 17</v>
          </cell>
        </row>
        <row r="48">
          <cell r="B48" t="str">
            <v>Э-119-42</v>
          </cell>
          <cell r="C48" t="str">
            <v>Карпов</v>
          </cell>
          <cell r="D48" t="str">
            <v>Лев</v>
          </cell>
          <cell r="E48" t="str">
            <v>Кириллович</v>
          </cell>
          <cell r="F48">
            <v>119</v>
          </cell>
          <cell r="G48">
            <v>8</v>
          </cell>
          <cell r="H48" t="str">
            <v>Гимназия 17</v>
          </cell>
        </row>
        <row r="49">
          <cell r="B49" t="str">
            <v>Э-119-43</v>
          </cell>
          <cell r="C49" t="str">
            <v>Оборин</v>
          </cell>
          <cell r="D49" t="str">
            <v>Ярослав</v>
          </cell>
          <cell r="E49" t="str">
            <v>Влалимирович</v>
          </cell>
          <cell r="F49">
            <v>119</v>
          </cell>
          <cell r="G49">
            <v>8</v>
          </cell>
          <cell r="H49" t="str">
            <v>Гимназия 17</v>
          </cell>
        </row>
        <row r="50">
          <cell r="B50" t="str">
            <v>Э-119-44</v>
          </cell>
          <cell r="C50" t="str">
            <v>Гальянов</v>
          </cell>
          <cell r="D50" t="str">
            <v>Дмитрий</v>
          </cell>
          <cell r="E50" t="str">
            <v>Сергеевич</v>
          </cell>
          <cell r="F50">
            <v>119</v>
          </cell>
          <cell r="G50">
            <v>8</v>
          </cell>
          <cell r="H50" t="str">
            <v>Гимназия 17</v>
          </cell>
        </row>
        <row r="51">
          <cell r="B51" t="str">
            <v>Э-119-45</v>
          </cell>
          <cell r="C51" t="str">
            <v>Белов</v>
          </cell>
          <cell r="D51" t="str">
            <v>Егор</v>
          </cell>
          <cell r="E51" t="str">
            <v>Александрович</v>
          </cell>
          <cell r="F51">
            <v>119</v>
          </cell>
          <cell r="G51" t="str">
            <v>8В</v>
          </cell>
          <cell r="H51" t="str">
            <v>Гимназия 17</v>
          </cell>
        </row>
        <row r="52">
          <cell r="B52" t="str">
            <v>Э-119-46</v>
          </cell>
          <cell r="C52" t="str">
            <v>Кудасов</v>
          </cell>
          <cell r="D52" t="str">
            <v>Александр</v>
          </cell>
          <cell r="E52" t="str">
            <v>Дмитриевич</v>
          </cell>
          <cell r="F52">
            <v>119</v>
          </cell>
          <cell r="G52">
            <v>8</v>
          </cell>
          <cell r="H52" t="str">
            <v>Гимназия 17</v>
          </cell>
        </row>
        <row r="53">
          <cell r="B53" t="str">
            <v>Э-119-47</v>
          </cell>
          <cell r="C53" t="str">
            <v>Пегушина</v>
          </cell>
          <cell r="D53" t="str">
            <v>Валерия</v>
          </cell>
          <cell r="E53" t="str">
            <v>Владиславовна</v>
          </cell>
          <cell r="F53">
            <v>119</v>
          </cell>
          <cell r="G53" t="str">
            <v>8 А</v>
          </cell>
          <cell r="H53" t="str">
            <v>Гимназия 17</v>
          </cell>
        </row>
        <row r="54">
          <cell r="B54" t="str">
            <v>Э-119-48</v>
          </cell>
          <cell r="C54" t="str">
            <v>Петрухина</v>
          </cell>
          <cell r="D54" t="str">
            <v>Елизавета</v>
          </cell>
          <cell r="E54" t="str">
            <v>Михайловна</v>
          </cell>
          <cell r="F54">
            <v>119</v>
          </cell>
          <cell r="G54" t="str">
            <v>8б</v>
          </cell>
          <cell r="H54" t="str">
            <v>Лицей 10</v>
          </cell>
        </row>
        <row r="55">
          <cell r="B55" t="str">
            <v>Э-119-49</v>
          </cell>
          <cell r="C55" t="str">
            <v>Подорога</v>
          </cell>
          <cell r="D55" t="str">
            <v>Мария</v>
          </cell>
          <cell r="E55" t="str">
            <v>Алексеевна</v>
          </cell>
          <cell r="F55">
            <v>119</v>
          </cell>
          <cell r="G55" t="str">
            <v>8-В</v>
          </cell>
          <cell r="H55" t="str">
            <v>Гимназия 17</v>
          </cell>
        </row>
        <row r="56">
          <cell r="B56" t="str">
            <v>Э-119-50</v>
          </cell>
          <cell r="C56" t="str">
            <v>Сергеева</v>
          </cell>
          <cell r="D56" t="str">
            <v>Дарья</v>
          </cell>
          <cell r="E56" t="str">
            <v>Сергеевна</v>
          </cell>
          <cell r="F56">
            <v>119</v>
          </cell>
          <cell r="G56">
            <v>8</v>
          </cell>
          <cell r="H56" t="str">
            <v>Лицей 10</v>
          </cell>
        </row>
        <row r="57">
          <cell r="B57" t="str">
            <v>Э-119-98</v>
          </cell>
          <cell r="C57" t="str">
            <v>Петрова</v>
          </cell>
          <cell r="D57" t="str">
            <v>София</v>
          </cell>
          <cell r="E57" t="str">
            <v>Владимировна</v>
          </cell>
          <cell r="F57">
            <v>119</v>
          </cell>
          <cell r="G57">
            <v>7</v>
          </cell>
          <cell r="H57" t="str">
            <v>Школа 145</v>
          </cell>
        </row>
        <row r="58">
          <cell r="B58" t="str">
            <v>Э-119-100</v>
          </cell>
          <cell r="C58" t="str">
            <v>Хачикян</v>
          </cell>
          <cell r="D58" t="str">
            <v>Кристина</v>
          </cell>
          <cell r="E58" t="str">
            <v>Рафиловна</v>
          </cell>
          <cell r="F58">
            <v>119</v>
          </cell>
          <cell r="G58">
            <v>8</v>
          </cell>
          <cell r="H58" t="str">
            <v>Лицей 4</v>
          </cell>
        </row>
        <row r="59">
          <cell r="B59" t="str">
            <v>Э-122-103</v>
          </cell>
          <cell r="C59" t="str">
            <v>Солодников</v>
          </cell>
          <cell r="D59" t="str">
            <v>Данил</v>
          </cell>
          <cell r="E59" t="str">
            <v>Алексеевич</v>
          </cell>
          <cell r="F59">
            <v>122</v>
          </cell>
          <cell r="G59">
            <v>8</v>
          </cell>
          <cell r="H59" t="str">
            <v>Лицей 4</v>
          </cell>
        </row>
        <row r="60">
          <cell r="B60" t="str">
            <v>Э-122-104</v>
          </cell>
          <cell r="C60" t="str">
            <v>Фаттахов</v>
          </cell>
          <cell r="D60" t="str">
            <v>Артем</v>
          </cell>
          <cell r="E60" t="str">
            <v>Дмитриевич</v>
          </cell>
          <cell r="F60">
            <v>122</v>
          </cell>
          <cell r="G60">
            <v>7</v>
          </cell>
          <cell r="H60" t="str">
            <v>Лицей 4</v>
          </cell>
        </row>
        <row r="61">
          <cell r="B61" t="str">
            <v>Э-122-51</v>
          </cell>
          <cell r="C61" t="str">
            <v>Жидко</v>
          </cell>
          <cell r="D61" t="str">
            <v>Антон</v>
          </cell>
          <cell r="E61" t="str">
            <v>Владимирович</v>
          </cell>
          <cell r="F61">
            <v>122</v>
          </cell>
          <cell r="G61" t="str">
            <v>8"б"</v>
          </cell>
          <cell r="H61" t="str">
            <v>Гимназия 17</v>
          </cell>
        </row>
        <row r="62">
          <cell r="B62" t="str">
            <v>Э-122-52</v>
          </cell>
          <cell r="C62" t="str">
            <v>РУДОМЕТОВА</v>
          </cell>
          <cell r="D62" t="str">
            <v>ЕЛИЗАВЕТА</v>
          </cell>
          <cell r="E62" t="str">
            <v>ИГОРЕВНА</v>
          </cell>
          <cell r="F62">
            <v>122</v>
          </cell>
          <cell r="G62" t="str">
            <v>8Г</v>
          </cell>
          <cell r="H62" t="str">
            <v>Гимназия 2</v>
          </cell>
        </row>
        <row r="63">
          <cell r="B63" t="str">
            <v>Э-122-53</v>
          </cell>
          <cell r="C63" t="str">
            <v>Черкасова</v>
          </cell>
          <cell r="D63" t="str">
            <v>Алиса</v>
          </cell>
          <cell r="E63" t="str">
            <v>Дмитриевна</v>
          </cell>
          <cell r="F63">
            <v>122</v>
          </cell>
          <cell r="G63" t="str">
            <v>8А</v>
          </cell>
          <cell r="H63" t="str">
            <v>Гимназия 2</v>
          </cell>
        </row>
        <row r="64">
          <cell r="B64" t="str">
            <v>Э-122-54</v>
          </cell>
          <cell r="C64" t="str">
            <v>Салищева</v>
          </cell>
          <cell r="D64" t="str">
            <v>Татьяна</v>
          </cell>
          <cell r="E64" t="str">
            <v>Алексеевна</v>
          </cell>
          <cell r="F64">
            <v>122</v>
          </cell>
          <cell r="G64">
            <v>8</v>
          </cell>
          <cell r="H64" t="str">
            <v>Гимназия 31</v>
          </cell>
        </row>
        <row r="65">
          <cell r="B65" t="str">
            <v>Э-122-55</v>
          </cell>
          <cell r="C65" t="str">
            <v>ШИБАНОВ</v>
          </cell>
          <cell r="D65" t="str">
            <v>МАКСИМ</v>
          </cell>
          <cell r="E65" t="str">
            <v>ВЯЧЕСЛАВОВИЧ</v>
          </cell>
          <cell r="F65">
            <v>122</v>
          </cell>
          <cell r="G65" t="str">
            <v>7 "Б"</v>
          </cell>
          <cell r="H65" t="str">
            <v>Лицей 4</v>
          </cell>
        </row>
        <row r="66">
          <cell r="B66" t="str">
            <v>Э-122-56</v>
          </cell>
          <cell r="C66" t="str">
            <v>Прусакова</v>
          </cell>
          <cell r="D66" t="str">
            <v>Вероника</v>
          </cell>
          <cell r="E66" t="str">
            <v>Александровна</v>
          </cell>
          <cell r="F66">
            <v>122</v>
          </cell>
          <cell r="G66" t="str">
            <v>7Б</v>
          </cell>
          <cell r="H66" t="str">
            <v>Гимназия 2</v>
          </cell>
        </row>
        <row r="67">
          <cell r="B67" t="str">
            <v>Э-122-57</v>
          </cell>
          <cell r="C67" t="str">
            <v>Хохряков</v>
          </cell>
          <cell r="D67" t="str">
            <v>Павел</v>
          </cell>
          <cell r="E67" t="str">
            <v>Дмитриевич</v>
          </cell>
          <cell r="F67">
            <v>122</v>
          </cell>
          <cell r="G67" t="str">
            <v>7г</v>
          </cell>
          <cell r="H67" t="str">
            <v>Гимназия 2</v>
          </cell>
        </row>
        <row r="68">
          <cell r="B68" t="str">
            <v>Э-122-58</v>
          </cell>
          <cell r="C68" t="str">
            <v>Шестаков</v>
          </cell>
          <cell r="D68" t="str">
            <v>Даниил</v>
          </cell>
          <cell r="E68" t="str">
            <v>Викторович</v>
          </cell>
          <cell r="F68">
            <v>122</v>
          </cell>
          <cell r="G68" t="str">
            <v>7В</v>
          </cell>
          <cell r="H68" t="str">
            <v>Гимназия 2</v>
          </cell>
        </row>
        <row r="69">
          <cell r="B69" t="str">
            <v>Э-122-59</v>
          </cell>
          <cell r="C69" t="str">
            <v>Ковалева</v>
          </cell>
          <cell r="D69" t="str">
            <v>Валерия</v>
          </cell>
          <cell r="E69" t="str">
            <v>Александровна</v>
          </cell>
          <cell r="F69">
            <v>122</v>
          </cell>
          <cell r="G69" t="str">
            <v>7в</v>
          </cell>
          <cell r="H69" t="str">
            <v>Гимназия 2</v>
          </cell>
        </row>
        <row r="70">
          <cell r="B70" t="str">
            <v>Э-122-60</v>
          </cell>
          <cell r="C70" t="str">
            <v>Мамедова</v>
          </cell>
          <cell r="D70" t="str">
            <v>Милена</v>
          </cell>
          <cell r="E70" t="str">
            <v>Тарлановна</v>
          </cell>
          <cell r="F70">
            <v>122</v>
          </cell>
          <cell r="G70" t="str">
            <v>7 Б</v>
          </cell>
          <cell r="H70" t="str">
            <v>Гимназия 2</v>
          </cell>
        </row>
        <row r="71">
          <cell r="B71" t="str">
            <v>Э-122-61</v>
          </cell>
          <cell r="C71" t="str">
            <v>Стерлягова</v>
          </cell>
          <cell r="D71" t="str">
            <v>Юлия</v>
          </cell>
          <cell r="E71" t="str">
            <v>Вадимовна</v>
          </cell>
          <cell r="F71">
            <v>122</v>
          </cell>
          <cell r="G71">
            <v>7</v>
          </cell>
          <cell r="H71" t="str">
            <v>Лицей 4</v>
          </cell>
        </row>
        <row r="72">
          <cell r="B72" t="str">
            <v>Э-122-62</v>
          </cell>
          <cell r="C72" t="str">
            <v>ЗВЯГИНЦЕВ</v>
          </cell>
          <cell r="D72" t="str">
            <v>АЛЕКСАНДР</v>
          </cell>
          <cell r="E72" t="str">
            <v>СЕРГЕЕВИЧ</v>
          </cell>
          <cell r="F72">
            <v>122</v>
          </cell>
          <cell r="G72" t="str">
            <v>7A</v>
          </cell>
          <cell r="H72" t="str">
            <v>Гимназия 17</v>
          </cell>
        </row>
        <row r="73">
          <cell r="B73" t="str">
            <v>Э-122-63</v>
          </cell>
          <cell r="C73" t="str">
            <v>Быкова</v>
          </cell>
          <cell r="D73" t="str">
            <v>Лада</v>
          </cell>
          <cell r="E73" t="str">
            <v>Алексеевна</v>
          </cell>
          <cell r="F73">
            <v>122</v>
          </cell>
          <cell r="G73" t="str">
            <v>7 В</v>
          </cell>
          <cell r="H73" t="str">
            <v>Гимназия 2</v>
          </cell>
        </row>
        <row r="74">
          <cell r="B74" t="str">
            <v>Э-122-64</v>
          </cell>
          <cell r="C74" t="str">
            <v>Хоботов</v>
          </cell>
          <cell r="D74" t="str">
            <v>Максим</v>
          </cell>
          <cell r="E74" t="str">
            <v>Николаевич</v>
          </cell>
          <cell r="F74">
            <v>122</v>
          </cell>
          <cell r="G74" t="str">
            <v>7 "А"</v>
          </cell>
          <cell r="H74" t="str">
            <v>Школа 145</v>
          </cell>
        </row>
        <row r="75">
          <cell r="B75" t="str">
            <v>Э-122-66</v>
          </cell>
          <cell r="C75" t="str">
            <v>Лебедева</v>
          </cell>
          <cell r="D75" t="str">
            <v>Дарья</v>
          </cell>
          <cell r="E75" t="str">
            <v>Александровна</v>
          </cell>
          <cell r="F75">
            <v>122</v>
          </cell>
          <cell r="G75">
            <v>8</v>
          </cell>
          <cell r="H75" t="str">
            <v>Гимназия 2</v>
          </cell>
        </row>
        <row r="76">
          <cell r="B76" t="str">
            <v>Э-122-67</v>
          </cell>
          <cell r="C76" t="str">
            <v>Мельницин</v>
          </cell>
          <cell r="D76" t="str">
            <v>Илья</v>
          </cell>
          <cell r="E76" t="str">
            <v>Александрович</v>
          </cell>
          <cell r="F76">
            <v>122</v>
          </cell>
          <cell r="G76">
            <v>8</v>
          </cell>
          <cell r="H76" t="str">
            <v>Гимназия 2</v>
          </cell>
        </row>
        <row r="77">
          <cell r="B77" t="str">
            <v>Э-122-68</v>
          </cell>
          <cell r="C77" t="str">
            <v>Пухов</v>
          </cell>
          <cell r="D77" t="str">
            <v>Евгений</v>
          </cell>
          <cell r="E77" t="str">
            <v>Иванович</v>
          </cell>
          <cell r="F77">
            <v>122</v>
          </cell>
          <cell r="G77" t="str">
            <v>7А</v>
          </cell>
          <cell r="H77" t="str">
            <v>Гимназия 2</v>
          </cell>
        </row>
        <row r="78">
          <cell r="B78" t="str">
            <v>Э-122-69</v>
          </cell>
          <cell r="C78" t="str">
            <v>Долныкова</v>
          </cell>
          <cell r="D78" t="str">
            <v>Алиса</v>
          </cell>
          <cell r="E78" t="str">
            <v>Константиновна</v>
          </cell>
          <cell r="F78">
            <v>122</v>
          </cell>
          <cell r="G78" t="str">
            <v>7N</v>
          </cell>
          <cell r="H78" t="str">
            <v>Лицей 10</v>
          </cell>
        </row>
        <row r="79">
          <cell r="B79" t="str">
            <v>Э-122-70</v>
          </cell>
          <cell r="C79" t="str">
            <v>Шмелева</v>
          </cell>
          <cell r="D79" t="str">
            <v>Елизавета</v>
          </cell>
          <cell r="E79" t="str">
            <v>Вячеславовна</v>
          </cell>
          <cell r="F79">
            <v>122</v>
          </cell>
          <cell r="G79">
            <v>8</v>
          </cell>
          <cell r="H79" t="str">
            <v>Лицей 10</v>
          </cell>
        </row>
        <row r="80">
          <cell r="B80" t="str">
            <v>Э-122-71</v>
          </cell>
          <cell r="C80" t="str">
            <v>Ермаков</v>
          </cell>
          <cell r="D80" t="str">
            <v>Матвей</v>
          </cell>
          <cell r="E80" t="str">
            <v>Андреевич</v>
          </cell>
          <cell r="F80">
            <v>122</v>
          </cell>
          <cell r="G80" t="str">
            <v>8Б</v>
          </cell>
          <cell r="H80" t="str">
            <v>Гимназия 2</v>
          </cell>
        </row>
        <row r="81">
          <cell r="B81" t="str">
            <v>Э-122-89</v>
          </cell>
          <cell r="C81" t="str">
            <v>Валиев</v>
          </cell>
          <cell r="D81" t="str">
            <v>Даниил</v>
          </cell>
          <cell r="E81" t="str">
            <v>Альбертович</v>
          </cell>
          <cell r="F81">
            <v>122</v>
          </cell>
          <cell r="G81" t="str">
            <v>7а</v>
          </cell>
          <cell r="H81" t="str">
            <v>Гимназия 2</v>
          </cell>
        </row>
        <row r="82">
          <cell r="B82" t="str">
            <v>Э-122-90</v>
          </cell>
          <cell r="C82" t="str">
            <v>Микишева</v>
          </cell>
          <cell r="D82" t="str">
            <v>Полина</v>
          </cell>
          <cell r="E82" t="str">
            <v>Алексеевна</v>
          </cell>
          <cell r="F82">
            <v>122</v>
          </cell>
          <cell r="G82">
            <v>8</v>
          </cell>
          <cell r="H82" t="str">
            <v>Гимназия 2</v>
          </cell>
        </row>
        <row r="83">
          <cell r="B83" t="str">
            <v>Э-122-91</v>
          </cell>
          <cell r="C83" t="str">
            <v>Гуляева</v>
          </cell>
          <cell r="D83" t="str">
            <v>Ирина</v>
          </cell>
          <cell r="E83" t="str">
            <v>Витальевна</v>
          </cell>
          <cell r="F83">
            <v>122</v>
          </cell>
          <cell r="G83">
            <v>8</v>
          </cell>
          <cell r="H83" t="str">
            <v>Гимназия 2</v>
          </cell>
        </row>
        <row r="84">
          <cell r="B84" t="str">
            <v>Э-119-99</v>
          </cell>
          <cell r="C84" t="str">
            <v>Репин</v>
          </cell>
          <cell r="D84" t="str">
            <v>Станислав</v>
          </cell>
          <cell r="E84" t="str">
            <v>Андреевич</v>
          </cell>
          <cell r="F84">
            <v>119</v>
          </cell>
          <cell r="G84">
            <v>8</v>
          </cell>
          <cell r="H84" t="str">
            <v>Школа 145</v>
          </cell>
        </row>
        <row r="85">
          <cell r="B85" t="str">
            <v>Э-210-101</v>
          </cell>
          <cell r="C85" t="str">
            <v>Дунь</v>
          </cell>
          <cell r="D85" t="str">
            <v>Полина</v>
          </cell>
          <cell r="E85" t="str">
            <v>Игоревна</v>
          </cell>
          <cell r="F85">
            <v>210</v>
          </cell>
          <cell r="G85">
            <v>8</v>
          </cell>
          <cell r="H85" t="str">
            <v>Лицей 4</v>
          </cell>
        </row>
        <row r="86">
          <cell r="B86" t="str">
            <v>Э-210-102</v>
          </cell>
          <cell r="C86" t="str">
            <v>Димитрикова</v>
          </cell>
          <cell r="D86" t="str">
            <v>Мария</v>
          </cell>
          <cell r="E86" t="str">
            <v>Анатольевна</v>
          </cell>
          <cell r="F86">
            <v>210</v>
          </cell>
          <cell r="G86">
            <v>7</v>
          </cell>
          <cell r="H86" t="str">
            <v>Лицей 4</v>
          </cell>
        </row>
        <row r="87">
          <cell r="B87" t="str">
            <v>Э-210-72</v>
          </cell>
          <cell r="C87" t="str">
            <v>Подгорнова</v>
          </cell>
          <cell r="D87" t="str">
            <v>Ярослава</v>
          </cell>
          <cell r="E87" t="str">
            <v>Вячеславовна</v>
          </cell>
          <cell r="F87">
            <v>210</v>
          </cell>
          <cell r="G87" t="str">
            <v>8 В</v>
          </cell>
          <cell r="H87" t="str">
            <v>Гимназия 2</v>
          </cell>
        </row>
        <row r="88">
          <cell r="B88" t="str">
            <v>Э-210-73</v>
          </cell>
          <cell r="C88" t="str">
            <v>Попова</v>
          </cell>
          <cell r="D88" t="str">
            <v>Кристина</v>
          </cell>
          <cell r="E88" t="str">
            <v>Евгеньевна</v>
          </cell>
          <cell r="F88">
            <v>210</v>
          </cell>
          <cell r="G88">
            <v>8</v>
          </cell>
          <cell r="H88" t="str">
            <v>Гимназия 31</v>
          </cell>
        </row>
        <row r="89">
          <cell r="B89" t="str">
            <v>Э-210-74</v>
          </cell>
          <cell r="C89" t="str">
            <v>Липин</v>
          </cell>
          <cell r="D89" t="str">
            <v>Владимир</v>
          </cell>
          <cell r="E89" t="str">
            <v>Александрович</v>
          </cell>
          <cell r="F89">
            <v>210</v>
          </cell>
          <cell r="G89" t="str">
            <v>8 А</v>
          </cell>
          <cell r="H89" t="str">
            <v>Лицей 4</v>
          </cell>
        </row>
        <row r="90">
          <cell r="B90" t="str">
            <v>Э-210-75</v>
          </cell>
          <cell r="C90" t="str">
            <v>Ходырева</v>
          </cell>
          <cell r="D90" t="str">
            <v>Мария</v>
          </cell>
          <cell r="E90" t="str">
            <v>Константиновна</v>
          </cell>
          <cell r="F90">
            <v>210</v>
          </cell>
          <cell r="G90">
            <v>8</v>
          </cell>
          <cell r="H90" t="str">
            <v>Лицей 10</v>
          </cell>
        </row>
        <row r="91">
          <cell r="B91" t="str">
            <v>Э-210-76</v>
          </cell>
          <cell r="C91" t="str">
            <v>Степанов</v>
          </cell>
          <cell r="D91" t="str">
            <v>Степан</v>
          </cell>
          <cell r="E91" t="str">
            <v>Владимирович</v>
          </cell>
          <cell r="F91">
            <v>210</v>
          </cell>
          <cell r="G91" t="str">
            <v>8 "В"</v>
          </cell>
          <cell r="H91" t="str">
            <v>Лицей 10</v>
          </cell>
        </row>
        <row r="92">
          <cell r="B92" t="str">
            <v>Э-210-77</v>
          </cell>
          <cell r="C92" t="str">
            <v>Худякова</v>
          </cell>
          <cell r="D92" t="str">
            <v>Анна</v>
          </cell>
          <cell r="E92" t="str">
            <v>Алексеевна</v>
          </cell>
          <cell r="F92">
            <v>210</v>
          </cell>
          <cell r="G92" t="str">
            <v>8А</v>
          </cell>
          <cell r="H92" t="str">
            <v>Лицей 4</v>
          </cell>
        </row>
        <row r="93">
          <cell r="B93" t="str">
            <v>Э-210-78</v>
          </cell>
          <cell r="C93" t="str">
            <v>Пукрокова</v>
          </cell>
          <cell r="D93" t="str">
            <v>Валерия</v>
          </cell>
          <cell r="E93" t="str">
            <v>Станиславовна</v>
          </cell>
          <cell r="F93">
            <v>210</v>
          </cell>
          <cell r="G93">
            <v>8</v>
          </cell>
          <cell r="H93" t="str">
            <v>Лицей 4</v>
          </cell>
        </row>
        <row r="94">
          <cell r="B94" t="str">
            <v>Э-210-79</v>
          </cell>
          <cell r="C94" t="str">
            <v>Чарушникова</v>
          </cell>
          <cell r="D94" t="str">
            <v>Анна</v>
          </cell>
          <cell r="E94" t="str">
            <v>Константиновна</v>
          </cell>
          <cell r="F94">
            <v>210</v>
          </cell>
          <cell r="G94">
            <v>8</v>
          </cell>
          <cell r="H94" t="str">
            <v>Лицей 4</v>
          </cell>
        </row>
        <row r="95">
          <cell r="B95" t="str">
            <v>Э-210-80</v>
          </cell>
          <cell r="C95" t="str">
            <v>Нижанковский</v>
          </cell>
          <cell r="D95" t="str">
            <v>Артём</v>
          </cell>
          <cell r="E95" t="str">
            <v>Дмитриевич</v>
          </cell>
          <cell r="F95">
            <v>210</v>
          </cell>
          <cell r="G95" t="str">
            <v>8Б</v>
          </cell>
          <cell r="H95" t="str">
            <v>Гимназия 2</v>
          </cell>
        </row>
        <row r="96">
          <cell r="B96" t="str">
            <v>Э-210-81</v>
          </cell>
          <cell r="C96" t="str">
            <v>Ибраева</v>
          </cell>
          <cell r="D96" t="str">
            <v>Камила</v>
          </cell>
          <cell r="E96" t="str">
            <v>Робертовна</v>
          </cell>
          <cell r="F96">
            <v>210</v>
          </cell>
          <cell r="G96">
            <v>8</v>
          </cell>
          <cell r="H96" t="str">
            <v>Лицей 10</v>
          </cell>
        </row>
        <row r="97">
          <cell r="B97" t="str">
            <v>Э-210-82</v>
          </cell>
          <cell r="C97" t="str">
            <v>Калашникова</v>
          </cell>
          <cell r="D97" t="str">
            <v>Анна</v>
          </cell>
          <cell r="E97" t="str">
            <v>Артемовна</v>
          </cell>
          <cell r="F97">
            <v>210</v>
          </cell>
          <cell r="G97">
            <v>8</v>
          </cell>
          <cell r="H97" t="str">
            <v>Лицей 10</v>
          </cell>
        </row>
        <row r="98">
          <cell r="B98" t="str">
            <v>Э-210-83</v>
          </cell>
          <cell r="C98" t="str">
            <v>Халявина</v>
          </cell>
          <cell r="D98" t="str">
            <v>Виктория</v>
          </cell>
          <cell r="E98" t="str">
            <v>Дмитриевна</v>
          </cell>
          <cell r="F98">
            <v>210</v>
          </cell>
          <cell r="G98">
            <v>8</v>
          </cell>
          <cell r="H98" t="str">
            <v>Лицей 10</v>
          </cell>
        </row>
        <row r="99">
          <cell r="B99" t="str">
            <v>Э-210-84</v>
          </cell>
          <cell r="C99" t="str">
            <v>Пермяков</v>
          </cell>
          <cell r="D99" t="str">
            <v>Арсений</v>
          </cell>
          <cell r="E99" t="str">
            <v>Александрович</v>
          </cell>
          <cell r="F99">
            <v>210</v>
          </cell>
          <cell r="G99">
            <v>8</v>
          </cell>
          <cell r="H99" t="str">
            <v>Гимназия 17</v>
          </cell>
        </row>
        <row r="100">
          <cell r="B100" t="str">
            <v>Э-210-85</v>
          </cell>
          <cell r="C100" t="str">
            <v>Леухина</v>
          </cell>
          <cell r="D100" t="str">
            <v>Софья</v>
          </cell>
          <cell r="E100" t="str">
            <v>Владимировна</v>
          </cell>
          <cell r="F100">
            <v>210</v>
          </cell>
          <cell r="G100">
            <v>7</v>
          </cell>
          <cell r="H100" t="str">
            <v>Гимназия 17</v>
          </cell>
        </row>
        <row r="101">
          <cell r="B101" t="str">
            <v>Э-210-86</v>
          </cell>
          <cell r="C101" t="str">
            <v>Копылова</v>
          </cell>
          <cell r="D101" t="str">
            <v>Милена</v>
          </cell>
          <cell r="E101" t="str">
            <v>Дмитриевна</v>
          </cell>
          <cell r="F101">
            <v>210</v>
          </cell>
          <cell r="G101">
            <v>8</v>
          </cell>
          <cell r="H101" t="str">
            <v>Гимназия 2</v>
          </cell>
        </row>
        <row r="102">
          <cell r="B102" t="str">
            <v>Э-210-87</v>
          </cell>
          <cell r="C102" t="str">
            <v>Останина</v>
          </cell>
          <cell r="D102" t="str">
            <v>Жанна</v>
          </cell>
          <cell r="E102" t="str">
            <v>Алексеевна</v>
          </cell>
          <cell r="F102">
            <v>210</v>
          </cell>
          <cell r="G102" t="str">
            <v>8В</v>
          </cell>
          <cell r="H102" t="str">
            <v>Гимназия 2</v>
          </cell>
        </row>
        <row r="103">
          <cell r="B103" t="str">
            <v>Э-210-88</v>
          </cell>
          <cell r="C103" t="str">
            <v>Исупов</v>
          </cell>
          <cell r="D103" t="str">
            <v>Денис</v>
          </cell>
          <cell r="E103" t="str">
            <v>Васильевич</v>
          </cell>
          <cell r="F103">
            <v>210</v>
          </cell>
          <cell r="G103" t="str">
            <v>8В</v>
          </cell>
          <cell r="H103" t="str">
            <v>Гимназия 2</v>
          </cell>
        </row>
        <row r="104">
          <cell r="B104">
            <v>0</v>
          </cell>
        </row>
      </sheetData>
      <sheetData sheetId="1">
        <row r="1">
          <cell r="B1" t="str">
            <v>Псевдоним</v>
          </cell>
          <cell r="C1" t="str">
            <v>Фамилия</v>
          </cell>
          <cell r="D1" t="str">
            <v>Имя</v>
          </cell>
          <cell r="E1" t="str">
            <v>Отчество</v>
          </cell>
          <cell r="F1" t="str">
            <v>№ ауд.</v>
          </cell>
          <cell r="G1" t="str">
            <v>Класс</v>
          </cell>
          <cell r="H1" t="str">
            <v>Образовательное учреждение</v>
          </cell>
        </row>
        <row r="2">
          <cell r="B2" t="str">
            <v>Э-216-1</v>
          </cell>
          <cell r="C2" t="str">
            <v>Васильев</v>
          </cell>
          <cell r="D2" t="str">
            <v>Вадим</v>
          </cell>
          <cell r="E2" t="str">
            <v>Дмитриевич</v>
          </cell>
          <cell r="F2">
            <v>216</v>
          </cell>
          <cell r="G2" t="str">
            <v>9б</v>
          </cell>
          <cell r="H2" t="str">
            <v>Лицей 4</v>
          </cell>
        </row>
        <row r="3">
          <cell r="B3" t="str">
            <v>Э-216-10</v>
          </cell>
          <cell r="C3" t="str">
            <v>Крюкова</v>
          </cell>
          <cell r="D3" t="str">
            <v>Полина</v>
          </cell>
          <cell r="E3" t="str">
            <v>Дмитриевна</v>
          </cell>
          <cell r="F3">
            <v>216</v>
          </cell>
          <cell r="G3" t="str">
            <v>9 А</v>
          </cell>
          <cell r="H3" t="str">
            <v>Школа 145</v>
          </cell>
        </row>
        <row r="4">
          <cell r="B4" t="str">
            <v>Э-216-11</v>
          </cell>
          <cell r="C4" t="str">
            <v>Кучева</v>
          </cell>
          <cell r="D4" t="str">
            <v>Виолетта</v>
          </cell>
          <cell r="E4" t="str">
            <v>Андреевна</v>
          </cell>
          <cell r="F4">
            <v>216</v>
          </cell>
          <cell r="G4" t="str">
            <v>11 Б</v>
          </cell>
          <cell r="H4" t="str">
            <v>Школа 19</v>
          </cell>
        </row>
        <row r="5">
          <cell r="B5" t="str">
            <v>Э-216-111</v>
          </cell>
          <cell r="C5" t="str">
            <v>Полыгалова</v>
          </cell>
          <cell r="D5" t="str">
            <v>Ангелина</v>
          </cell>
          <cell r="E5" t="str">
            <v>Сергеевна</v>
          </cell>
          <cell r="F5">
            <v>216</v>
          </cell>
          <cell r="G5">
            <v>10</v>
          </cell>
          <cell r="H5" t="str">
            <v>Школа 145</v>
          </cell>
        </row>
        <row r="6">
          <cell r="B6" t="str">
            <v>Э-216-12</v>
          </cell>
          <cell r="C6" t="str">
            <v>Шестаков</v>
          </cell>
          <cell r="D6" t="str">
            <v>Максим</v>
          </cell>
          <cell r="E6" t="str">
            <v>Дмитриевич</v>
          </cell>
          <cell r="F6">
            <v>216</v>
          </cell>
          <cell r="G6" t="str">
            <v>9а</v>
          </cell>
          <cell r="H6" t="str">
            <v>Гимназия 2</v>
          </cell>
        </row>
        <row r="7">
          <cell r="B7" t="str">
            <v>Э-216-13</v>
          </cell>
          <cell r="C7" t="str">
            <v>Анчуткин</v>
          </cell>
          <cell r="D7" t="str">
            <v>Андрей</v>
          </cell>
          <cell r="E7" t="str">
            <v>Глебович</v>
          </cell>
          <cell r="F7">
            <v>216</v>
          </cell>
          <cell r="G7">
            <v>10</v>
          </cell>
          <cell r="H7" t="str">
            <v>Гимназия 17</v>
          </cell>
        </row>
        <row r="8">
          <cell r="B8" t="str">
            <v>Э-216-14</v>
          </cell>
          <cell r="C8" t="str">
            <v>Галисламова</v>
          </cell>
          <cell r="D8" t="str">
            <v>Земфира</v>
          </cell>
          <cell r="E8" t="str">
            <v>Марселевна</v>
          </cell>
          <cell r="F8">
            <v>216</v>
          </cell>
          <cell r="G8" t="str">
            <v>11 А</v>
          </cell>
          <cell r="H8" t="str">
            <v>Школа 1</v>
          </cell>
        </row>
        <row r="9">
          <cell r="B9" t="str">
            <v>Э-216-15</v>
          </cell>
          <cell r="C9" t="str">
            <v>Гладилов</v>
          </cell>
          <cell r="D9" t="str">
            <v>Олег</v>
          </cell>
          <cell r="E9" t="str">
            <v>Александрович</v>
          </cell>
          <cell r="F9">
            <v>216</v>
          </cell>
          <cell r="G9">
            <v>10</v>
          </cell>
          <cell r="H9" t="str">
            <v>Лицей 10</v>
          </cell>
        </row>
        <row r="10">
          <cell r="B10" t="str">
            <v>Э-216-16</v>
          </cell>
          <cell r="C10" t="str">
            <v>Кочева</v>
          </cell>
          <cell r="D10" t="str">
            <v>Олеся</v>
          </cell>
          <cell r="E10" t="str">
            <v>Алексеевна</v>
          </cell>
          <cell r="F10">
            <v>216</v>
          </cell>
          <cell r="G10">
            <v>9</v>
          </cell>
          <cell r="H10" t="str">
            <v>Школа 145</v>
          </cell>
        </row>
        <row r="11">
          <cell r="B11" t="str">
            <v>Э-216-17</v>
          </cell>
          <cell r="C11" t="str">
            <v>Кузин</v>
          </cell>
          <cell r="D11" t="str">
            <v>Роман</v>
          </cell>
          <cell r="E11" t="str">
            <v>Салаватович</v>
          </cell>
          <cell r="F11">
            <v>216</v>
          </cell>
          <cell r="G11">
            <v>10</v>
          </cell>
          <cell r="H11" t="str">
            <v>Лицей 2</v>
          </cell>
        </row>
        <row r="12">
          <cell r="B12" t="str">
            <v>Э-216-18</v>
          </cell>
          <cell r="C12" t="str">
            <v>Кузнецова</v>
          </cell>
          <cell r="D12" t="str">
            <v>Дарья</v>
          </cell>
          <cell r="E12" t="str">
            <v>Антоновна</v>
          </cell>
          <cell r="F12">
            <v>216</v>
          </cell>
          <cell r="G12">
            <v>11</v>
          </cell>
          <cell r="H12" t="str">
            <v>Лицей 10</v>
          </cell>
        </row>
        <row r="13">
          <cell r="B13" t="str">
            <v>Э-216-19</v>
          </cell>
          <cell r="C13" t="str">
            <v>Курочкин</v>
          </cell>
          <cell r="D13" t="str">
            <v>Герман</v>
          </cell>
          <cell r="E13" t="str">
            <v>Геннадьевич</v>
          </cell>
          <cell r="F13">
            <v>216</v>
          </cell>
          <cell r="G13" t="str">
            <v>10 Б</v>
          </cell>
          <cell r="H13" t="str">
            <v>Гимназия 17</v>
          </cell>
        </row>
        <row r="14">
          <cell r="B14" t="str">
            <v>Э-216-2</v>
          </cell>
          <cell r="C14" t="str">
            <v>Епина</v>
          </cell>
          <cell r="D14" t="str">
            <v>Дарья</v>
          </cell>
          <cell r="E14" t="str">
            <v>Андреевна</v>
          </cell>
          <cell r="F14">
            <v>216</v>
          </cell>
          <cell r="G14">
            <v>10</v>
          </cell>
          <cell r="H14" t="str">
            <v>Лицей 10</v>
          </cell>
        </row>
        <row r="15">
          <cell r="B15" t="str">
            <v>Э-216-20</v>
          </cell>
          <cell r="C15" t="str">
            <v>Лыскова</v>
          </cell>
          <cell r="D15" t="str">
            <v>Алиса</v>
          </cell>
          <cell r="E15" t="str">
            <v>Олеговна</v>
          </cell>
          <cell r="F15">
            <v>216</v>
          </cell>
          <cell r="G15">
            <v>10</v>
          </cell>
          <cell r="H15" t="str">
            <v>Школа 146</v>
          </cell>
        </row>
        <row r="16">
          <cell r="B16" t="str">
            <v>Э-216-21</v>
          </cell>
          <cell r="C16" t="str">
            <v>Переходько</v>
          </cell>
          <cell r="D16" t="str">
            <v>Анастасия</v>
          </cell>
          <cell r="E16" t="str">
            <v>Андреевна</v>
          </cell>
          <cell r="F16">
            <v>216</v>
          </cell>
          <cell r="G16">
            <v>11</v>
          </cell>
          <cell r="H16" t="str">
            <v>Школа 49</v>
          </cell>
        </row>
        <row r="17">
          <cell r="B17" t="str">
            <v>Э-216-22</v>
          </cell>
          <cell r="C17" t="str">
            <v>Петрова</v>
          </cell>
          <cell r="D17" t="str">
            <v>Елизавета</v>
          </cell>
          <cell r="E17" t="str">
            <v>Александровна</v>
          </cell>
          <cell r="F17">
            <v>216</v>
          </cell>
          <cell r="G17" t="str">
            <v>9В</v>
          </cell>
          <cell r="H17" t="str">
            <v>Гимназия 2</v>
          </cell>
        </row>
        <row r="18">
          <cell r="B18" t="str">
            <v>Э-216-23</v>
          </cell>
          <cell r="C18" t="str">
            <v>Семчук</v>
          </cell>
          <cell r="D18" t="str">
            <v>Екатерина</v>
          </cell>
          <cell r="E18" t="str">
            <v>Алексеевна</v>
          </cell>
          <cell r="F18">
            <v>216</v>
          </cell>
          <cell r="G18" t="str">
            <v>9А</v>
          </cell>
          <cell r="H18" t="str">
            <v>Гимназия 2</v>
          </cell>
        </row>
        <row r="19">
          <cell r="B19" t="str">
            <v>Э-216-24</v>
          </cell>
          <cell r="C19" t="str">
            <v>Беляева</v>
          </cell>
          <cell r="D19" t="str">
            <v>Алла</v>
          </cell>
          <cell r="E19" t="str">
            <v>Алексеевна</v>
          </cell>
          <cell r="F19">
            <v>216</v>
          </cell>
          <cell r="G19" t="str">
            <v>9 "В"</v>
          </cell>
          <cell r="H19" t="str">
            <v>Гимназия 2</v>
          </cell>
        </row>
        <row r="20">
          <cell r="B20" t="str">
            <v>Э-216-25</v>
          </cell>
          <cell r="C20" t="str">
            <v>Бобров</v>
          </cell>
          <cell r="D20" t="str">
            <v>Антон</v>
          </cell>
          <cell r="E20" t="str">
            <v>...</v>
          </cell>
          <cell r="F20">
            <v>216</v>
          </cell>
          <cell r="G20">
            <v>10</v>
          </cell>
          <cell r="H20" t="str">
            <v>Школа 56</v>
          </cell>
        </row>
        <row r="21">
          <cell r="B21" t="str">
            <v>Э-216-26</v>
          </cell>
          <cell r="C21" t="str">
            <v>Вихарева</v>
          </cell>
          <cell r="D21" t="str">
            <v>Александра</v>
          </cell>
          <cell r="E21" t="str">
            <v>Денисовна</v>
          </cell>
          <cell r="F21">
            <v>216</v>
          </cell>
          <cell r="G21" t="str">
            <v>9б</v>
          </cell>
          <cell r="H21" t="str">
            <v>Гимназия 17</v>
          </cell>
        </row>
        <row r="22">
          <cell r="B22" t="str">
            <v>Э-216-27</v>
          </cell>
          <cell r="C22" t="str">
            <v>Габдуллина</v>
          </cell>
          <cell r="D22" t="str">
            <v>Алина</v>
          </cell>
          <cell r="E22" t="str">
            <v>Руслановна</v>
          </cell>
          <cell r="F22">
            <v>216</v>
          </cell>
          <cell r="G22" t="str">
            <v>9г</v>
          </cell>
          <cell r="H22" t="str">
            <v>Гимназия 2</v>
          </cell>
        </row>
        <row r="23">
          <cell r="B23" t="str">
            <v>Э-216-28</v>
          </cell>
          <cell r="C23" t="str">
            <v>Гагарин</v>
          </cell>
          <cell r="D23" t="str">
            <v>Александр</v>
          </cell>
          <cell r="E23" t="str">
            <v>Александрович</v>
          </cell>
          <cell r="F23">
            <v>216</v>
          </cell>
          <cell r="G23" t="str">
            <v>9А</v>
          </cell>
          <cell r="H23" t="str">
            <v>Гимназия 17</v>
          </cell>
        </row>
        <row r="24">
          <cell r="B24" t="str">
            <v>Э-216-29</v>
          </cell>
          <cell r="C24" t="str">
            <v>Ершова</v>
          </cell>
          <cell r="D24" t="str">
            <v>Кристина</v>
          </cell>
          <cell r="E24" t="str">
            <v>Владимировна</v>
          </cell>
          <cell r="F24">
            <v>216</v>
          </cell>
          <cell r="G24" t="str">
            <v>9В</v>
          </cell>
          <cell r="H24" t="str">
            <v>Гимназия 17</v>
          </cell>
        </row>
        <row r="25">
          <cell r="B25" t="str">
            <v>Э-216-3</v>
          </cell>
          <cell r="C25" t="str">
            <v>Безусова</v>
          </cell>
          <cell r="D25" t="str">
            <v>Людмила</v>
          </cell>
          <cell r="E25" t="str">
            <v>Андреевна</v>
          </cell>
          <cell r="F25">
            <v>216</v>
          </cell>
          <cell r="G25" t="str">
            <v>10-А</v>
          </cell>
          <cell r="H25" t="str">
            <v>Гимназия 17</v>
          </cell>
        </row>
        <row r="26">
          <cell r="B26" t="str">
            <v>Э-216-30</v>
          </cell>
          <cell r="C26" t="str">
            <v>Ефимовских</v>
          </cell>
          <cell r="D26" t="str">
            <v>Алексей</v>
          </cell>
          <cell r="E26" t="str">
            <v>Сергеевич</v>
          </cell>
          <cell r="F26">
            <v>216</v>
          </cell>
          <cell r="G26">
            <v>10</v>
          </cell>
          <cell r="H26" t="str">
            <v>Школа 146</v>
          </cell>
        </row>
        <row r="27">
          <cell r="B27" t="str">
            <v>Э-216-31</v>
          </cell>
          <cell r="C27" t="str">
            <v>Кожевникова</v>
          </cell>
          <cell r="D27" t="str">
            <v>Юлия</v>
          </cell>
          <cell r="E27" t="str">
            <v>Михайловна</v>
          </cell>
          <cell r="F27">
            <v>216</v>
          </cell>
          <cell r="G27">
            <v>9</v>
          </cell>
          <cell r="H27" t="str">
            <v>Школа 145</v>
          </cell>
        </row>
        <row r="28">
          <cell r="B28" t="str">
            <v>Э-216-32</v>
          </cell>
          <cell r="C28" t="str">
            <v>Колач</v>
          </cell>
          <cell r="D28" t="str">
            <v>Андрей</v>
          </cell>
          <cell r="E28" t="str">
            <v>Игоревич</v>
          </cell>
          <cell r="F28">
            <v>216</v>
          </cell>
          <cell r="G28">
            <v>9</v>
          </cell>
          <cell r="H28" t="str">
            <v>Гимназия 31</v>
          </cell>
        </row>
        <row r="29">
          <cell r="B29" t="str">
            <v>Э-216-4</v>
          </cell>
          <cell r="C29" t="str">
            <v>Илларионов</v>
          </cell>
          <cell r="D29" t="str">
            <v>Алексей</v>
          </cell>
          <cell r="E29" t="str">
            <v>Эдуардович</v>
          </cell>
          <cell r="F29">
            <v>216</v>
          </cell>
          <cell r="G29" t="str">
            <v>10а</v>
          </cell>
          <cell r="H29" t="str">
            <v>Лицей 10</v>
          </cell>
        </row>
        <row r="30">
          <cell r="B30" t="str">
            <v>Э-216-5</v>
          </cell>
          <cell r="C30" t="str">
            <v>Масленников</v>
          </cell>
          <cell r="D30" t="str">
            <v>Владислав</v>
          </cell>
          <cell r="E30" t="str">
            <v>Михайлович</v>
          </cell>
          <cell r="F30">
            <v>216</v>
          </cell>
          <cell r="G30">
            <v>11</v>
          </cell>
          <cell r="H30" t="str">
            <v>Лицей 10</v>
          </cell>
        </row>
        <row r="31">
          <cell r="B31" t="str">
            <v>Э-216-6</v>
          </cell>
          <cell r="C31" t="str">
            <v>Соснин</v>
          </cell>
          <cell r="D31" t="str">
            <v>Юрий</v>
          </cell>
          <cell r="E31" t="str">
            <v>Алексеевич</v>
          </cell>
          <cell r="F31">
            <v>216</v>
          </cell>
          <cell r="G31">
            <v>11</v>
          </cell>
          <cell r="H31" t="str">
            <v>Школа 145</v>
          </cell>
        </row>
        <row r="32">
          <cell r="B32" t="str">
            <v>Э-216-7</v>
          </cell>
          <cell r="C32" t="str">
            <v>Голдобина</v>
          </cell>
          <cell r="D32" t="str">
            <v>Ольга</v>
          </cell>
          <cell r="E32" t="str">
            <v>Игоревна</v>
          </cell>
          <cell r="F32">
            <v>216</v>
          </cell>
          <cell r="G32">
            <v>11</v>
          </cell>
          <cell r="H32" t="str">
            <v>Лицей 10</v>
          </cell>
        </row>
        <row r="33">
          <cell r="B33" t="str">
            <v>Э-216-8</v>
          </cell>
          <cell r="C33" t="str">
            <v>Крюков</v>
          </cell>
          <cell r="D33" t="str">
            <v>Иван</v>
          </cell>
          <cell r="E33" t="str">
            <v>Алексеевич</v>
          </cell>
          <cell r="F33">
            <v>216</v>
          </cell>
          <cell r="G33" t="str">
            <v>11 "А"</v>
          </cell>
          <cell r="H33" t="str">
            <v>Лицей 10</v>
          </cell>
        </row>
        <row r="34">
          <cell r="B34" t="str">
            <v>Э-216-9</v>
          </cell>
          <cell r="C34" t="str">
            <v>Леготкин</v>
          </cell>
          <cell r="D34" t="str">
            <v>Глеб</v>
          </cell>
          <cell r="E34" t="str">
            <v>Сергеевич</v>
          </cell>
          <cell r="F34">
            <v>216</v>
          </cell>
          <cell r="G34" t="str">
            <v>9б</v>
          </cell>
          <cell r="H34" t="str">
            <v>Гимназия 17</v>
          </cell>
        </row>
        <row r="35">
          <cell r="B35" t="str">
            <v>Э-301-33</v>
          </cell>
          <cell r="C35" t="str">
            <v>Лядов</v>
          </cell>
          <cell r="D35" t="str">
            <v>Данил</v>
          </cell>
          <cell r="E35" t="str">
            <v>Алексанрович</v>
          </cell>
          <cell r="F35">
            <v>301</v>
          </cell>
          <cell r="G35" t="str">
            <v>10а</v>
          </cell>
          <cell r="H35" t="str">
            <v>Гимназия 17</v>
          </cell>
        </row>
        <row r="36">
          <cell r="B36" t="str">
            <v>Э-301-34</v>
          </cell>
          <cell r="C36" t="str">
            <v>Могильников</v>
          </cell>
          <cell r="D36" t="str">
            <v>Дмитрий</v>
          </cell>
          <cell r="E36" t="str">
            <v>Сергеевич</v>
          </cell>
          <cell r="F36">
            <v>301</v>
          </cell>
          <cell r="G36">
            <v>11</v>
          </cell>
          <cell r="H36" t="str">
            <v>Лицей 10</v>
          </cell>
        </row>
        <row r="37">
          <cell r="B37" t="str">
            <v>Э-301-35</v>
          </cell>
          <cell r="C37" t="str">
            <v>Онучин</v>
          </cell>
          <cell r="D37" t="str">
            <v>Василий</v>
          </cell>
          <cell r="E37" t="str">
            <v>Александрович</v>
          </cell>
          <cell r="F37">
            <v>301</v>
          </cell>
          <cell r="G37" t="str">
            <v>10б</v>
          </cell>
          <cell r="H37" t="str">
            <v>Лицей 4</v>
          </cell>
        </row>
        <row r="38">
          <cell r="B38" t="str">
            <v>Э-301-36</v>
          </cell>
          <cell r="C38" t="str">
            <v>Собянина</v>
          </cell>
          <cell r="D38" t="str">
            <v>Ирина</v>
          </cell>
          <cell r="E38" t="str">
            <v>Алексеевна</v>
          </cell>
          <cell r="F38">
            <v>301</v>
          </cell>
          <cell r="G38" t="str">
            <v>9-a</v>
          </cell>
          <cell r="H38" t="str">
            <v>Школа 146</v>
          </cell>
        </row>
        <row r="39">
          <cell r="B39" t="str">
            <v>Э-301-37</v>
          </cell>
          <cell r="C39" t="str">
            <v>Хаминова</v>
          </cell>
          <cell r="D39" t="str">
            <v>Ирина</v>
          </cell>
          <cell r="E39" t="str">
            <v>Юрьевна</v>
          </cell>
          <cell r="F39">
            <v>301</v>
          </cell>
          <cell r="G39" t="str">
            <v>11 Б</v>
          </cell>
          <cell r="H39" t="str">
            <v>Гимназия 17</v>
          </cell>
        </row>
        <row r="40">
          <cell r="B40" t="str">
            <v>Э-301-38</v>
          </cell>
          <cell r="C40" t="str">
            <v>Якушева</v>
          </cell>
          <cell r="D40" t="str">
            <v>Екатерина</v>
          </cell>
          <cell r="E40" t="str">
            <v>Андреевна</v>
          </cell>
          <cell r="F40">
            <v>301</v>
          </cell>
          <cell r="G40">
            <v>9</v>
          </cell>
          <cell r="H40" t="str">
            <v>Школа № 65</v>
          </cell>
        </row>
        <row r="41">
          <cell r="B41" t="str">
            <v>Э-301-39</v>
          </cell>
          <cell r="C41" t="str">
            <v>Агафонова</v>
          </cell>
          <cell r="D41" t="str">
            <v>Арина</v>
          </cell>
          <cell r="E41" t="str">
            <v>Алексеевна</v>
          </cell>
          <cell r="F41">
            <v>301</v>
          </cell>
          <cell r="G41" t="str">
            <v>10В</v>
          </cell>
          <cell r="H41" t="str">
            <v>Гимназия 2</v>
          </cell>
        </row>
        <row r="42">
          <cell r="B42" t="str">
            <v>Э-301-40</v>
          </cell>
          <cell r="C42" t="str">
            <v>Бобров</v>
          </cell>
          <cell r="D42" t="str">
            <v>Андрей</v>
          </cell>
          <cell r="E42" t="str">
            <v>Владимирович</v>
          </cell>
          <cell r="F42">
            <v>301</v>
          </cell>
          <cell r="G42" t="str">
            <v>10в</v>
          </cell>
          <cell r="H42" t="str">
            <v>Гимназия 2</v>
          </cell>
        </row>
        <row r="43">
          <cell r="B43" t="str">
            <v>Э-301-41</v>
          </cell>
          <cell r="C43" t="str">
            <v>Верхоланцева</v>
          </cell>
          <cell r="D43" t="str">
            <v>Анастасия</v>
          </cell>
          <cell r="E43" t="str">
            <v>Андреевна</v>
          </cell>
          <cell r="F43">
            <v>301</v>
          </cell>
          <cell r="G43">
            <v>9</v>
          </cell>
          <cell r="H43" t="str">
            <v>Школа 37</v>
          </cell>
        </row>
        <row r="44">
          <cell r="B44" t="str">
            <v>Э-301-42</v>
          </cell>
          <cell r="C44" t="str">
            <v>Дмитриев</v>
          </cell>
          <cell r="D44" t="str">
            <v>Арсений</v>
          </cell>
          <cell r="E44" t="str">
            <v>Алексеевич</v>
          </cell>
          <cell r="F44">
            <v>301</v>
          </cell>
          <cell r="G44" t="str">
            <v>10-Б</v>
          </cell>
          <cell r="H44" t="str">
            <v>Гимназия 17</v>
          </cell>
        </row>
        <row r="45">
          <cell r="B45" t="str">
            <v>Э-301-43</v>
          </cell>
          <cell r="C45" t="str">
            <v>Дроздова</v>
          </cell>
          <cell r="D45" t="str">
            <v>Алёна</v>
          </cell>
          <cell r="E45" t="str">
            <v>Михайловна</v>
          </cell>
          <cell r="F45">
            <v>301</v>
          </cell>
          <cell r="G45">
            <v>9</v>
          </cell>
          <cell r="H45" t="str">
            <v>Школа 2</v>
          </cell>
        </row>
        <row r="46">
          <cell r="B46" t="str">
            <v>Э-301-44</v>
          </cell>
          <cell r="C46" t="str">
            <v>Киселёва</v>
          </cell>
          <cell r="D46" t="str">
            <v>Анастасия</v>
          </cell>
          <cell r="E46" t="str">
            <v>Дмитриевна</v>
          </cell>
          <cell r="F46">
            <v>301</v>
          </cell>
          <cell r="G46" t="str">
            <v>9 А</v>
          </cell>
          <cell r="H46" t="str">
            <v>Школа 37</v>
          </cell>
        </row>
        <row r="47">
          <cell r="B47" t="str">
            <v>Э-301-45</v>
          </cell>
          <cell r="C47" t="str">
            <v>Королёва</v>
          </cell>
          <cell r="D47" t="str">
            <v>Наталия</v>
          </cell>
          <cell r="E47" t="str">
            <v>Вячеславовна</v>
          </cell>
          <cell r="F47">
            <v>301</v>
          </cell>
          <cell r="G47" t="str">
            <v>10"А"</v>
          </cell>
          <cell r="H47" t="str">
            <v>Школа 49</v>
          </cell>
        </row>
        <row r="48">
          <cell r="B48" t="str">
            <v>Э-301-46</v>
          </cell>
          <cell r="C48" t="str">
            <v>Любимов</v>
          </cell>
          <cell r="D48" t="str">
            <v>Артём</v>
          </cell>
          <cell r="E48" t="str">
            <v>Максимович</v>
          </cell>
          <cell r="F48">
            <v>301</v>
          </cell>
          <cell r="G48" t="str">
            <v>10 Г</v>
          </cell>
          <cell r="H48" t="str">
            <v>Школа 146</v>
          </cell>
        </row>
        <row r="49">
          <cell r="B49" t="str">
            <v>Э-301-47</v>
          </cell>
          <cell r="C49" t="str">
            <v>Лялина</v>
          </cell>
          <cell r="D49" t="str">
            <v>Елена</v>
          </cell>
          <cell r="E49" t="str">
            <v>Станиславовна</v>
          </cell>
          <cell r="F49">
            <v>301</v>
          </cell>
          <cell r="G49">
            <v>11</v>
          </cell>
          <cell r="H49" t="str">
            <v>Гимназия 2</v>
          </cell>
        </row>
        <row r="50">
          <cell r="B50" t="str">
            <v>Э-301-48</v>
          </cell>
          <cell r="C50" t="str">
            <v>Ощепкова</v>
          </cell>
          <cell r="D50" t="str">
            <v>Алина</v>
          </cell>
          <cell r="E50" t="str">
            <v>Александровна</v>
          </cell>
          <cell r="F50">
            <v>301</v>
          </cell>
          <cell r="G50">
            <v>11</v>
          </cell>
          <cell r="H50" t="str">
            <v>Школа -</v>
          </cell>
        </row>
        <row r="51">
          <cell r="B51" t="str">
            <v>Э-301-49</v>
          </cell>
          <cell r="C51" t="str">
            <v>Черепанов</v>
          </cell>
          <cell r="D51" t="str">
            <v>Лев</v>
          </cell>
          <cell r="E51" t="str">
            <v>Евгеньевич</v>
          </cell>
          <cell r="F51">
            <v>301</v>
          </cell>
          <cell r="G51" t="str">
            <v>10В</v>
          </cell>
          <cell r="H51" t="str">
            <v>Лицей 4</v>
          </cell>
        </row>
        <row r="52">
          <cell r="B52" t="str">
            <v>Э-301-50</v>
          </cell>
          <cell r="C52" t="str">
            <v>Шагиева</v>
          </cell>
          <cell r="D52" t="str">
            <v>Надежда</v>
          </cell>
          <cell r="E52" t="str">
            <v>Валерьевна</v>
          </cell>
          <cell r="F52">
            <v>301</v>
          </cell>
          <cell r="G52">
            <v>9</v>
          </cell>
          <cell r="H52" t="str">
            <v>Школа 19</v>
          </cell>
        </row>
        <row r="53">
          <cell r="B53" t="str">
            <v>Э-301-51</v>
          </cell>
          <cell r="C53" t="str">
            <v>Ангелина</v>
          </cell>
          <cell r="D53" t="str">
            <v>Полыгалова</v>
          </cell>
          <cell r="E53" t="str">
            <v>Сергеевна</v>
          </cell>
          <cell r="F53">
            <v>301</v>
          </cell>
          <cell r="G53">
            <v>10</v>
          </cell>
          <cell r="H53" t="str">
            <v>Школа 145</v>
          </cell>
        </row>
        <row r="54">
          <cell r="B54" t="str">
            <v>Э-301-52</v>
          </cell>
          <cell r="C54" t="str">
            <v>Дмитриев</v>
          </cell>
          <cell r="D54" t="str">
            <v>Дмитрий</v>
          </cell>
          <cell r="E54" t="str">
            <v>Андреевич</v>
          </cell>
          <cell r="F54">
            <v>301</v>
          </cell>
          <cell r="G54">
            <v>10</v>
          </cell>
          <cell r="H54" t="str">
            <v>Школа 100</v>
          </cell>
        </row>
        <row r="55">
          <cell r="B55" t="str">
            <v>Э-301-53</v>
          </cell>
          <cell r="C55" t="str">
            <v>Долинова</v>
          </cell>
          <cell r="D55" t="str">
            <v>Екатерина</v>
          </cell>
          <cell r="E55" t="str">
            <v>Дмитриевна</v>
          </cell>
          <cell r="F55">
            <v>301</v>
          </cell>
          <cell r="G55" t="str">
            <v>9г</v>
          </cell>
          <cell r="H55" t="str">
            <v>Гимназия 2</v>
          </cell>
        </row>
        <row r="56">
          <cell r="B56" t="str">
            <v>Э-301-54</v>
          </cell>
          <cell r="C56" t="str">
            <v>Захаров</v>
          </cell>
          <cell r="D56" t="str">
            <v>Всеволод</v>
          </cell>
          <cell r="E56" t="str">
            <v>Константинович</v>
          </cell>
          <cell r="F56">
            <v>301</v>
          </cell>
          <cell r="G56">
            <v>11</v>
          </cell>
          <cell r="H56" t="str">
            <v>Школа 9</v>
          </cell>
        </row>
        <row r="57">
          <cell r="B57" t="str">
            <v>Э-301-55</v>
          </cell>
          <cell r="C57" t="str">
            <v>Иванов</v>
          </cell>
          <cell r="D57" t="str">
            <v>Никита</v>
          </cell>
          <cell r="E57" t="str">
            <v>Олегович</v>
          </cell>
          <cell r="F57">
            <v>301</v>
          </cell>
          <cell r="G57">
            <v>10</v>
          </cell>
          <cell r="H57" t="str">
            <v>Школа 146</v>
          </cell>
        </row>
        <row r="58">
          <cell r="B58" t="str">
            <v>Э-301-56</v>
          </cell>
          <cell r="C58" t="str">
            <v>Иванова</v>
          </cell>
          <cell r="D58" t="str">
            <v>Марина</v>
          </cell>
          <cell r="E58" t="str">
            <v>Андреевна</v>
          </cell>
          <cell r="F58">
            <v>301</v>
          </cell>
          <cell r="G58" t="str">
            <v>10а</v>
          </cell>
          <cell r="H58" t="str">
            <v>Гимназия 17</v>
          </cell>
        </row>
        <row r="59">
          <cell r="B59" t="str">
            <v>Э-301-57</v>
          </cell>
          <cell r="C59" t="str">
            <v>Карянов</v>
          </cell>
          <cell r="D59" t="str">
            <v>Роман</v>
          </cell>
          <cell r="E59" t="str">
            <v>Александрович</v>
          </cell>
          <cell r="F59">
            <v>301</v>
          </cell>
          <cell r="G59" t="str">
            <v>10 "В"</v>
          </cell>
          <cell r="H59" t="str">
            <v>Гимназия 17</v>
          </cell>
        </row>
        <row r="60">
          <cell r="B60" t="str">
            <v>Э-301-58</v>
          </cell>
          <cell r="C60" t="str">
            <v>Кучукбаева</v>
          </cell>
          <cell r="D60" t="str">
            <v>Диана</v>
          </cell>
          <cell r="E60" t="str">
            <v>Равилевна</v>
          </cell>
          <cell r="F60">
            <v>301</v>
          </cell>
          <cell r="G60">
            <v>10</v>
          </cell>
          <cell r="H60" t="str">
            <v>Гимназия -</v>
          </cell>
        </row>
        <row r="61">
          <cell r="B61" t="str">
            <v>Э-304-59</v>
          </cell>
          <cell r="C61" t="str">
            <v>Лисицына</v>
          </cell>
          <cell r="D61" t="str">
            <v>Александра</v>
          </cell>
          <cell r="E61" t="str">
            <v>Константиновна</v>
          </cell>
          <cell r="F61">
            <v>304</v>
          </cell>
          <cell r="G61" t="str">
            <v>10 А</v>
          </cell>
          <cell r="H61" t="str">
            <v>Гимназия 2</v>
          </cell>
        </row>
        <row r="62">
          <cell r="B62" t="str">
            <v>Э-304-60</v>
          </cell>
          <cell r="C62" t="str">
            <v>Модина</v>
          </cell>
          <cell r="D62" t="str">
            <v>Дарья</v>
          </cell>
          <cell r="E62" t="str">
            <v>Сергеевна</v>
          </cell>
          <cell r="F62">
            <v>304</v>
          </cell>
          <cell r="G62">
            <v>11</v>
          </cell>
          <cell r="H62" t="str">
            <v>СОШ 132</v>
          </cell>
        </row>
        <row r="63">
          <cell r="B63" t="str">
            <v>Э-304-61</v>
          </cell>
          <cell r="C63" t="str">
            <v>Найданова</v>
          </cell>
          <cell r="D63" t="str">
            <v>Алина</v>
          </cell>
          <cell r="E63" t="str">
            <v>Александровна</v>
          </cell>
          <cell r="F63">
            <v>304</v>
          </cell>
          <cell r="G63">
            <v>11</v>
          </cell>
          <cell r="H63" t="str">
            <v>Школа 19</v>
          </cell>
        </row>
        <row r="64">
          <cell r="B64" t="str">
            <v>Э-304-62</v>
          </cell>
          <cell r="C64" t="str">
            <v>Овчаров</v>
          </cell>
          <cell r="D64" t="str">
            <v>Иван</v>
          </cell>
          <cell r="E64" t="str">
            <v>Дмитриевич</v>
          </cell>
          <cell r="F64">
            <v>304</v>
          </cell>
          <cell r="G64">
            <v>9</v>
          </cell>
          <cell r="H64" t="str">
            <v>Лицей 4</v>
          </cell>
        </row>
        <row r="65">
          <cell r="B65" t="str">
            <v>Э-304-63</v>
          </cell>
          <cell r="C65" t="str">
            <v>окулова</v>
          </cell>
          <cell r="D65" t="str">
            <v>анна</v>
          </cell>
          <cell r="E65" t="str">
            <v>олеговна</v>
          </cell>
          <cell r="F65">
            <v>304</v>
          </cell>
          <cell r="G65" t="str">
            <v>10-в</v>
          </cell>
          <cell r="H65" t="str">
            <v>Гимназия 17</v>
          </cell>
        </row>
        <row r="66">
          <cell r="B66" t="str">
            <v>Э-304-64</v>
          </cell>
          <cell r="C66" t="str">
            <v>Пручкина</v>
          </cell>
          <cell r="D66" t="str">
            <v>Елизавета</v>
          </cell>
          <cell r="E66" t="str">
            <v>Анатольевна</v>
          </cell>
          <cell r="F66">
            <v>304</v>
          </cell>
          <cell r="G66">
            <v>10</v>
          </cell>
          <cell r="H66" t="str">
            <v>Школа 2</v>
          </cell>
        </row>
        <row r="67">
          <cell r="B67" t="str">
            <v>Э-304-65</v>
          </cell>
          <cell r="C67" t="str">
            <v>Симанков</v>
          </cell>
          <cell r="D67" t="str">
            <v>Александр</v>
          </cell>
          <cell r="E67" t="str">
            <v>Николаевич</v>
          </cell>
          <cell r="F67">
            <v>304</v>
          </cell>
          <cell r="G67" t="str">
            <v>10 В</v>
          </cell>
          <cell r="H67" t="str">
            <v>Гимназия 2</v>
          </cell>
        </row>
        <row r="68">
          <cell r="B68" t="str">
            <v>Э-304-66</v>
          </cell>
          <cell r="C68" t="str">
            <v>Смирнова</v>
          </cell>
          <cell r="D68" t="str">
            <v>Юлия</v>
          </cell>
          <cell r="E68" t="str">
            <v>Сергеевна</v>
          </cell>
          <cell r="F68">
            <v>304</v>
          </cell>
          <cell r="G68" t="str">
            <v>11А</v>
          </cell>
          <cell r="H68" t="str">
            <v>Гимназия 17</v>
          </cell>
        </row>
        <row r="69">
          <cell r="B69" t="str">
            <v>Э-304-67</v>
          </cell>
          <cell r="C69" t="str">
            <v>Устюгов</v>
          </cell>
          <cell r="D69" t="str">
            <v>Денис</v>
          </cell>
          <cell r="E69" t="str">
            <v>Александрович</v>
          </cell>
          <cell r="F69">
            <v>304</v>
          </cell>
          <cell r="G69">
            <v>9</v>
          </cell>
          <cell r="H69" t="str">
            <v>Школа 65</v>
          </cell>
        </row>
        <row r="70">
          <cell r="B70" t="str">
            <v>Э-304-68</v>
          </cell>
          <cell r="C70" t="str">
            <v>Черепанова</v>
          </cell>
          <cell r="D70" t="str">
            <v>Анастасия</v>
          </cell>
          <cell r="E70" t="str">
            <v>Александровна</v>
          </cell>
          <cell r="F70">
            <v>304</v>
          </cell>
          <cell r="G70" t="str">
            <v>10а</v>
          </cell>
          <cell r="H70" t="str">
            <v>Гимназия 17</v>
          </cell>
        </row>
        <row r="71">
          <cell r="B71" t="str">
            <v>Э-304-69</v>
          </cell>
          <cell r="C71" t="str">
            <v>Шварёв</v>
          </cell>
          <cell r="D71" t="str">
            <v>Лев</v>
          </cell>
          <cell r="E71" t="str">
            <v>Максимович</v>
          </cell>
          <cell r="F71">
            <v>304</v>
          </cell>
          <cell r="G71" t="str">
            <v>10Б</v>
          </cell>
          <cell r="H71" t="str">
            <v>Лицей 10</v>
          </cell>
        </row>
        <row r="72">
          <cell r="B72" t="str">
            <v>Э-304-70</v>
          </cell>
          <cell r="C72" t="str">
            <v>Баранов</v>
          </cell>
          <cell r="D72" t="str">
            <v>Григорий</v>
          </cell>
          <cell r="E72" t="str">
            <v>Юрьевич</v>
          </cell>
          <cell r="F72">
            <v>304</v>
          </cell>
          <cell r="G72">
            <v>11</v>
          </cell>
          <cell r="H72" t="str">
            <v>Школа 9</v>
          </cell>
        </row>
        <row r="73">
          <cell r="B73" t="str">
            <v>Э-304-71</v>
          </cell>
          <cell r="C73" t="str">
            <v>Бондарева</v>
          </cell>
          <cell r="D73" t="str">
            <v>Елизавета</v>
          </cell>
          <cell r="E73" t="str">
            <v>Петровна</v>
          </cell>
          <cell r="F73">
            <v>304</v>
          </cell>
          <cell r="G73" t="str">
            <v>10 Б</v>
          </cell>
          <cell r="H73" t="str">
            <v>Школа №14</v>
          </cell>
        </row>
        <row r="74">
          <cell r="B74" t="str">
            <v>Э-304-72</v>
          </cell>
          <cell r="C74" t="str">
            <v>Боталова</v>
          </cell>
          <cell r="D74" t="str">
            <v>Джамиля</v>
          </cell>
          <cell r="E74" t="str">
            <v>Фахрадовна</v>
          </cell>
          <cell r="F74">
            <v>304</v>
          </cell>
          <cell r="G74">
            <v>11</v>
          </cell>
          <cell r="H74" t="str">
            <v>Школа 49</v>
          </cell>
        </row>
        <row r="75">
          <cell r="B75" t="str">
            <v>Э-304-73</v>
          </cell>
          <cell r="C75" t="str">
            <v>Буйневич</v>
          </cell>
          <cell r="D75" t="str">
            <v>Вячеслав</v>
          </cell>
          <cell r="E75" t="str">
            <v>Станиславович</v>
          </cell>
          <cell r="F75">
            <v>304</v>
          </cell>
          <cell r="G75" t="str">
            <v>10А</v>
          </cell>
          <cell r="H75" t="str">
            <v>Гимназия 2</v>
          </cell>
        </row>
        <row r="76">
          <cell r="B76" t="str">
            <v>Э-304-74</v>
          </cell>
          <cell r="C76" t="str">
            <v>Григорян</v>
          </cell>
          <cell r="D76" t="str">
            <v>Мери</v>
          </cell>
          <cell r="E76" t="str">
            <v>Маисовна</v>
          </cell>
          <cell r="F76">
            <v>304</v>
          </cell>
          <cell r="G76">
            <v>11</v>
          </cell>
          <cell r="H76" t="str">
            <v>Школа 100</v>
          </cell>
        </row>
        <row r="77">
          <cell r="B77" t="str">
            <v>Э-304-75</v>
          </cell>
          <cell r="C77" t="str">
            <v>Грицевич</v>
          </cell>
          <cell r="D77" t="str">
            <v>Полина</v>
          </cell>
          <cell r="E77" t="str">
            <v>Алексеевна</v>
          </cell>
          <cell r="F77">
            <v>304</v>
          </cell>
          <cell r="G77" t="str">
            <v>10а</v>
          </cell>
          <cell r="H77" t="str">
            <v>Гимназия 2</v>
          </cell>
        </row>
        <row r="78">
          <cell r="B78" t="str">
            <v>Э-304-76</v>
          </cell>
          <cell r="C78" t="str">
            <v>Давыдова</v>
          </cell>
          <cell r="D78" t="str">
            <v>Светлана</v>
          </cell>
          <cell r="E78" t="str">
            <v>Сергеевна</v>
          </cell>
          <cell r="F78">
            <v>304</v>
          </cell>
          <cell r="G78">
            <v>10</v>
          </cell>
          <cell r="H78" t="str">
            <v>Школа 19</v>
          </cell>
        </row>
        <row r="79">
          <cell r="B79" t="str">
            <v>Э-304-77</v>
          </cell>
          <cell r="C79" t="str">
            <v>Демидова</v>
          </cell>
          <cell r="D79" t="str">
            <v>Полина</v>
          </cell>
          <cell r="E79" t="str">
            <v>Михайловна</v>
          </cell>
          <cell r="F79">
            <v>304</v>
          </cell>
          <cell r="G79">
            <v>11</v>
          </cell>
          <cell r="H79" t="str">
            <v>Школа 37</v>
          </cell>
        </row>
        <row r="80">
          <cell r="B80" t="str">
            <v>Э-304-78</v>
          </cell>
          <cell r="C80" t="str">
            <v>Дробинин</v>
          </cell>
          <cell r="D80" t="str">
            <v>Константин</v>
          </cell>
          <cell r="E80" t="str">
            <v>Дмитриевич</v>
          </cell>
          <cell r="F80">
            <v>304</v>
          </cell>
          <cell r="G80" t="str">
            <v>9 г</v>
          </cell>
          <cell r="H80" t="str">
            <v>Лицей 4</v>
          </cell>
        </row>
        <row r="81">
          <cell r="B81" t="str">
            <v>Э-304-79</v>
          </cell>
          <cell r="C81" t="str">
            <v>Елина</v>
          </cell>
          <cell r="D81" t="str">
            <v>Дарья</v>
          </cell>
          <cell r="E81" t="str">
            <v>Андреевна</v>
          </cell>
          <cell r="F81">
            <v>304</v>
          </cell>
          <cell r="G81" t="str">
            <v>10"а"</v>
          </cell>
          <cell r="H81" t="str">
            <v>Школа 19</v>
          </cell>
        </row>
        <row r="82">
          <cell r="B82" t="str">
            <v>Э-304-80</v>
          </cell>
          <cell r="C82" t="str">
            <v>Елисеева</v>
          </cell>
          <cell r="D82" t="str">
            <v>Юлия</v>
          </cell>
          <cell r="E82" t="str">
            <v>Андреевна</v>
          </cell>
          <cell r="F82">
            <v>304</v>
          </cell>
          <cell r="G82" t="str">
            <v>9Г</v>
          </cell>
          <cell r="H82" t="str">
            <v>Лицей 4</v>
          </cell>
        </row>
        <row r="83">
          <cell r="B83" t="str">
            <v>Э-304-81</v>
          </cell>
          <cell r="C83" t="str">
            <v>Заворохин</v>
          </cell>
          <cell r="D83" t="str">
            <v>Михаил</v>
          </cell>
          <cell r="E83" t="str">
            <v>Александрович</v>
          </cell>
          <cell r="F83">
            <v>304</v>
          </cell>
          <cell r="G83" t="str">
            <v>11А</v>
          </cell>
          <cell r="H83" t="str">
            <v>Лицей 10</v>
          </cell>
        </row>
        <row r="84">
          <cell r="B84" t="str">
            <v>Э-304-82</v>
          </cell>
          <cell r="C84" t="str">
            <v>Зобачева</v>
          </cell>
          <cell r="D84" t="str">
            <v>Дарья</v>
          </cell>
          <cell r="E84" t="str">
            <v>Денисовна</v>
          </cell>
          <cell r="F84">
            <v>304</v>
          </cell>
          <cell r="G84" t="str">
            <v>9б</v>
          </cell>
          <cell r="H84" t="str">
            <v>Школа 65</v>
          </cell>
        </row>
        <row r="85">
          <cell r="B85" t="str">
            <v>Э-304-83</v>
          </cell>
          <cell r="C85" t="str">
            <v>Иделевич</v>
          </cell>
          <cell r="D85" t="str">
            <v>Артем</v>
          </cell>
          <cell r="E85" t="str">
            <v>Сергеевич</v>
          </cell>
          <cell r="F85">
            <v>304</v>
          </cell>
          <cell r="G85" t="str">
            <v>10 Г</v>
          </cell>
          <cell r="H85" t="str">
            <v>Лицей 10</v>
          </cell>
        </row>
        <row r="86">
          <cell r="B86" t="str">
            <v>Э-311-100</v>
          </cell>
          <cell r="C86" t="str">
            <v>Ширинкин</v>
          </cell>
          <cell r="D86" t="str">
            <v>Максим</v>
          </cell>
          <cell r="E86" t="str">
            <v>Дмитриевич</v>
          </cell>
          <cell r="F86">
            <v>311</v>
          </cell>
          <cell r="G86">
            <v>11</v>
          </cell>
          <cell r="H86" t="str">
            <v>Школа 49</v>
          </cell>
        </row>
        <row r="87">
          <cell r="B87" t="str">
            <v>Э-311-101</v>
          </cell>
          <cell r="C87" t="str">
            <v>Шумилова</v>
          </cell>
          <cell r="D87" t="str">
            <v>Екатерина</v>
          </cell>
          <cell r="E87" t="str">
            <v>Алексеевна</v>
          </cell>
          <cell r="F87">
            <v>311</v>
          </cell>
          <cell r="G87" t="str">
            <v>11В</v>
          </cell>
          <cell r="H87" t="str">
            <v>Гимназия 2</v>
          </cell>
        </row>
        <row r="88">
          <cell r="B88" t="str">
            <v>Э-311-102</v>
          </cell>
          <cell r="C88" t="str">
            <v>Давыдов</v>
          </cell>
          <cell r="D88" t="str">
            <v>Савелий</v>
          </cell>
          <cell r="E88" t="str">
            <v>Эдуардович</v>
          </cell>
          <cell r="F88">
            <v>311</v>
          </cell>
          <cell r="G88" t="str">
            <v>9б</v>
          </cell>
          <cell r="H88" t="str">
            <v>Лицей 10</v>
          </cell>
        </row>
        <row r="89">
          <cell r="B89" t="str">
            <v>Э-311-103</v>
          </cell>
          <cell r="C89" t="str">
            <v>Сытин</v>
          </cell>
          <cell r="D89" t="str">
            <v>Антон</v>
          </cell>
          <cell r="E89" t="str">
            <v>Витальевич</v>
          </cell>
          <cell r="F89">
            <v>311</v>
          </cell>
          <cell r="G89">
            <v>10</v>
          </cell>
          <cell r="H89" t="str">
            <v>Гимназия 17</v>
          </cell>
        </row>
        <row r="90">
          <cell r="B90" t="str">
            <v>Э-311-104</v>
          </cell>
          <cell r="C90" t="str">
            <v>Кантер</v>
          </cell>
          <cell r="D90" t="str">
            <v>Валерий</v>
          </cell>
          <cell r="E90" t="str">
            <v>Эдуардович</v>
          </cell>
          <cell r="F90">
            <v>311</v>
          </cell>
          <cell r="G90">
            <v>10</v>
          </cell>
          <cell r="H90" t="str">
            <v>Гимназия 17</v>
          </cell>
        </row>
        <row r="91">
          <cell r="B91" t="str">
            <v>Э-311-105</v>
          </cell>
          <cell r="C91" t="str">
            <v>Полякова</v>
          </cell>
          <cell r="D91" t="str">
            <v>Ирина</v>
          </cell>
          <cell r="E91" t="str">
            <v>Юрьевна</v>
          </cell>
          <cell r="F91">
            <v>311</v>
          </cell>
          <cell r="G91">
            <v>9</v>
          </cell>
          <cell r="H91" t="str">
            <v>Лицей 10</v>
          </cell>
        </row>
        <row r="92">
          <cell r="B92" t="str">
            <v>Э-311-106/1</v>
          </cell>
          <cell r="C92" t="str">
            <v>Миляков</v>
          </cell>
          <cell r="D92" t="str">
            <v>Илья</v>
          </cell>
          <cell r="E92" t="str">
            <v>Васильевич</v>
          </cell>
          <cell r="F92">
            <v>311</v>
          </cell>
          <cell r="G92">
            <v>9</v>
          </cell>
          <cell r="H92" t="str">
            <v>Гимназия 17</v>
          </cell>
        </row>
        <row r="93">
          <cell r="B93" t="str">
            <v>Э-311-106/2</v>
          </cell>
          <cell r="C93" t="str">
            <v>Аксенов</v>
          </cell>
          <cell r="D93" t="str">
            <v>Антон</v>
          </cell>
          <cell r="E93" t="str">
            <v>Витальевич</v>
          </cell>
          <cell r="F93">
            <v>311</v>
          </cell>
          <cell r="G93">
            <v>9</v>
          </cell>
          <cell r="H93" t="str">
            <v>Гимназия 17</v>
          </cell>
        </row>
        <row r="94">
          <cell r="B94" t="str">
            <v>Э-311-107</v>
          </cell>
          <cell r="C94" t="str">
            <v>Худеньких</v>
          </cell>
          <cell r="D94" t="str">
            <v>Юлия</v>
          </cell>
          <cell r="E94" t="str">
            <v>Дмитриевна</v>
          </cell>
          <cell r="F94">
            <v>311</v>
          </cell>
          <cell r="G94">
            <v>9</v>
          </cell>
          <cell r="H94" t="str">
            <v>Гимназия 17</v>
          </cell>
        </row>
        <row r="95">
          <cell r="B95" t="str">
            <v>Э-311-108</v>
          </cell>
          <cell r="C95" t="str">
            <v>Замятина</v>
          </cell>
          <cell r="D95" t="str">
            <v>Юлия</v>
          </cell>
          <cell r="E95" t="str">
            <v>Александровна</v>
          </cell>
          <cell r="F95">
            <v>311</v>
          </cell>
          <cell r="G95">
            <v>10</v>
          </cell>
          <cell r="H95" t="str">
            <v>Гимназия 17</v>
          </cell>
        </row>
        <row r="96">
          <cell r="B96" t="str">
            <v>Э-311-109</v>
          </cell>
          <cell r="C96" t="str">
            <v>Звягина</v>
          </cell>
          <cell r="D96" t="str">
            <v>Елизавета</v>
          </cell>
          <cell r="E96" t="str">
            <v>Сергеевна</v>
          </cell>
          <cell r="F96">
            <v>311</v>
          </cell>
          <cell r="G96">
            <v>10</v>
          </cell>
          <cell r="H96" t="str">
            <v>Гимназия 17</v>
          </cell>
        </row>
        <row r="97">
          <cell r="B97" t="str">
            <v>Э-311-110</v>
          </cell>
          <cell r="C97" t="str">
            <v>Надежина</v>
          </cell>
          <cell r="D97" t="str">
            <v>Полина</v>
          </cell>
          <cell r="E97" t="str">
            <v>Романовна</v>
          </cell>
          <cell r="F97">
            <v>311</v>
          </cell>
          <cell r="G97">
            <v>10</v>
          </cell>
          <cell r="H97" t="str">
            <v>Гимназия 17</v>
          </cell>
        </row>
        <row r="98">
          <cell r="B98" t="str">
            <v>Э-311-84</v>
          </cell>
          <cell r="C98" t="str">
            <v>Ильин</v>
          </cell>
          <cell r="D98" t="str">
            <v>Иван</v>
          </cell>
          <cell r="E98" t="str">
            <v>Владимирович</v>
          </cell>
          <cell r="F98">
            <v>311</v>
          </cell>
          <cell r="G98">
            <v>11</v>
          </cell>
          <cell r="H98" t="str">
            <v>Школа 37</v>
          </cell>
        </row>
        <row r="99">
          <cell r="B99" t="str">
            <v>Э-311-85</v>
          </cell>
          <cell r="C99" t="str">
            <v>Калейников</v>
          </cell>
          <cell r="D99" t="str">
            <v>Ярослав</v>
          </cell>
          <cell r="E99" t="str">
            <v>Алексеевич</v>
          </cell>
          <cell r="F99">
            <v>311</v>
          </cell>
          <cell r="G99" t="str">
            <v>9 Б</v>
          </cell>
          <cell r="H99" t="str">
            <v>Гимназия N 2</v>
          </cell>
        </row>
        <row r="100">
          <cell r="B100" t="str">
            <v>Э-311-86</v>
          </cell>
          <cell r="C100" t="str">
            <v>Лазукова</v>
          </cell>
          <cell r="D100" t="str">
            <v>Анастасия</v>
          </cell>
          <cell r="E100" t="str">
            <v>Олеговна</v>
          </cell>
          <cell r="F100">
            <v>311</v>
          </cell>
          <cell r="G100">
            <v>9</v>
          </cell>
          <cell r="H100" t="str">
            <v>Школа 101</v>
          </cell>
        </row>
        <row r="101">
          <cell r="B101" t="str">
            <v>Э-311-87</v>
          </cell>
          <cell r="C101" t="str">
            <v>Макаров</v>
          </cell>
          <cell r="D101" t="str">
            <v>Герман</v>
          </cell>
          <cell r="E101" t="str">
            <v>Михайлович</v>
          </cell>
          <cell r="F101">
            <v>311</v>
          </cell>
          <cell r="G101" t="str">
            <v>10 Г</v>
          </cell>
          <cell r="H101" t="str">
            <v>Школа 146</v>
          </cell>
        </row>
        <row r="102">
          <cell r="B102" t="str">
            <v>Э-311-88</v>
          </cell>
          <cell r="C102" t="str">
            <v>Микрюков</v>
          </cell>
          <cell r="D102" t="str">
            <v>Илья</v>
          </cell>
          <cell r="E102" t="str">
            <v>Владимирович</v>
          </cell>
          <cell r="F102">
            <v>311</v>
          </cell>
          <cell r="G102">
            <v>10</v>
          </cell>
          <cell r="H102" t="str">
            <v>Школа 25</v>
          </cell>
        </row>
        <row r="103">
          <cell r="B103" t="str">
            <v>Э-311-89</v>
          </cell>
          <cell r="C103" t="str">
            <v>Минибаева</v>
          </cell>
          <cell r="D103" t="str">
            <v>Яна</v>
          </cell>
          <cell r="E103" t="str">
            <v>Вильдановна</v>
          </cell>
          <cell r="F103">
            <v>311</v>
          </cell>
          <cell r="G103" t="str">
            <v>10г</v>
          </cell>
          <cell r="H103" t="str">
            <v>Школа 146</v>
          </cell>
        </row>
        <row r="104">
          <cell r="B104" t="str">
            <v>Э-311-90</v>
          </cell>
          <cell r="C104" t="str">
            <v>Муханов</v>
          </cell>
          <cell r="D104" t="str">
            <v>Александр</v>
          </cell>
          <cell r="E104" t="str">
            <v>Александрович</v>
          </cell>
          <cell r="F104">
            <v>311</v>
          </cell>
          <cell r="G104" t="str">
            <v>9А</v>
          </cell>
          <cell r="H104" t="str">
            <v>Гимназия 2</v>
          </cell>
        </row>
        <row r="105">
          <cell r="B105" t="str">
            <v>Э-311-91</v>
          </cell>
          <cell r="C105" t="str">
            <v>Назарова</v>
          </cell>
          <cell r="D105" t="str">
            <v>Надежда</v>
          </cell>
          <cell r="E105" t="str">
            <v>Антоновна</v>
          </cell>
          <cell r="F105">
            <v>311</v>
          </cell>
          <cell r="G105" t="str">
            <v>10 А</v>
          </cell>
          <cell r="H105" t="str">
            <v>Гимназия 2</v>
          </cell>
        </row>
        <row r="106">
          <cell r="B106" t="str">
            <v>Э-311-92</v>
          </cell>
          <cell r="C106" t="str">
            <v>Наумова</v>
          </cell>
          <cell r="D106" t="str">
            <v>Юлия</v>
          </cell>
          <cell r="E106" t="str">
            <v>Сергеевна</v>
          </cell>
          <cell r="F106">
            <v>311</v>
          </cell>
          <cell r="G106" t="str">
            <v>9А</v>
          </cell>
          <cell r="H106" t="str">
            <v>Лицей 10</v>
          </cell>
        </row>
        <row r="107">
          <cell r="B107" t="str">
            <v>Э-311-93</v>
          </cell>
          <cell r="C107" t="str">
            <v>Острер</v>
          </cell>
          <cell r="D107" t="str">
            <v>Константин</v>
          </cell>
          <cell r="E107" t="str">
            <v>Станиславович</v>
          </cell>
          <cell r="F107">
            <v>311</v>
          </cell>
          <cell r="G107" t="str">
            <v>10в</v>
          </cell>
          <cell r="H107" t="str">
            <v>Гимназия 2</v>
          </cell>
        </row>
        <row r="108">
          <cell r="B108" t="str">
            <v>Э-311-94</v>
          </cell>
          <cell r="C108" t="str">
            <v>Пакшандаева</v>
          </cell>
          <cell r="D108" t="str">
            <v>Анастасия</v>
          </cell>
          <cell r="E108" t="str">
            <v>Андреевна</v>
          </cell>
          <cell r="F108">
            <v>311</v>
          </cell>
          <cell r="G108" t="str">
            <v>11В</v>
          </cell>
          <cell r="H108" t="str">
            <v>Гимназия 2</v>
          </cell>
        </row>
        <row r="109">
          <cell r="B109" t="str">
            <v>Э-311-95</v>
          </cell>
          <cell r="C109" t="str">
            <v>Семенихина</v>
          </cell>
          <cell r="D109" t="str">
            <v>Ирина</v>
          </cell>
          <cell r="E109" t="str">
            <v>Сергеевна</v>
          </cell>
          <cell r="F109">
            <v>311</v>
          </cell>
          <cell r="G109">
            <v>11</v>
          </cell>
          <cell r="H109" t="str">
            <v>Школа 101</v>
          </cell>
        </row>
        <row r="110">
          <cell r="B110" t="str">
            <v>Э-311-96</v>
          </cell>
          <cell r="C110" t="str">
            <v>Соколова</v>
          </cell>
          <cell r="D110" t="str">
            <v>Софья</v>
          </cell>
          <cell r="E110" t="str">
            <v>Сергеевна</v>
          </cell>
          <cell r="F110">
            <v>311</v>
          </cell>
          <cell r="G110" t="str">
            <v>9"б"</v>
          </cell>
          <cell r="H110" t="str">
            <v>Школа 19</v>
          </cell>
        </row>
        <row r="111">
          <cell r="B111" t="str">
            <v>Э-311-97</v>
          </cell>
          <cell r="C111" t="str">
            <v>Сошникова</v>
          </cell>
          <cell r="D111" t="str">
            <v>Софья</v>
          </cell>
          <cell r="E111" t="str">
            <v>Николаевна</v>
          </cell>
          <cell r="F111">
            <v>311</v>
          </cell>
          <cell r="G111">
            <v>10</v>
          </cell>
          <cell r="H111" t="str">
            <v>Школа 49</v>
          </cell>
        </row>
        <row r="112">
          <cell r="B112" t="str">
            <v>Э-311-98</v>
          </cell>
          <cell r="C112" t="str">
            <v>Тиунова</v>
          </cell>
          <cell r="D112" t="str">
            <v>Анастасия</v>
          </cell>
          <cell r="E112" t="str">
            <v>Дмитриевна</v>
          </cell>
          <cell r="F112">
            <v>311</v>
          </cell>
          <cell r="G112">
            <v>11</v>
          </cell>
          <cell r="H112" t="str">
            <v>Школа 101</v>
          </cell>
        </row>
        <row r="113">
          <cell r="B113" t="str">
            <v>Э-311-99</v>
          </cell>
          <cell r="C113" t="str">
            <v>Фагмиева</v>
          </cell>
          <cell r="D113" t="str">
            <v>Ариана</v>
          </cell>
          <cell r="E113" t="str">
            <v>Витальевна</v>
          </cell>
          <cell r="F113">
            <v>311</v>
          </cell>
          <cell r="G113">
            <v>10</v>
          </cell>
          <cell r="H113" t="str">
            <v>Школа 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2"/>
  <sheetViews>
    <sheetView tabSelected="1" zoomScale="85" zoomScaleNormal="85" workbookViewId="0">
      <selection activeCell="AP13" sqref="AP13"/>
    </sheetView>
  </sheetViews>
  <sheetFormatPr defaultRowHeight="15" x14ac:dyDescent="0.25"/>
  <cols>
    <col min="1" max="1" width="4.5703125" bestFit="1" customWidth="1"/>
    <col min="2" max="2" width="40.5703125" customWidth="1"/>
    <col min="3" max="3" width="15" customWidth="1"/>
    <col min="4" max="4" width="7.5703125" style="1" customWidth="1"/>
    <col min="5" max="5" width="10.28515625" bestFit="1" customWidth="1"/>
    <col min="6" max="25" width="3.28515625" style="1" customWidth="1"/>
    <col min="26" max="30" width="8.42578125" style="1" bestFit="1" customWidth="1"/>
    <col min="31" max="31" width="5.7109375" style="114" customWidth="1"/>
    <col min="32" max="35" width="4.5703125" style="1" bestFit="1" customWidth="1"/>
    <col min="36" max="36" width="4.5703125" style="114" customWidth="1"/>
    <col min="37" max="37" width="7.85546875" style="114" customWidth="1"/>
    <col min="38" max="38" width="12.42578125" customWidth="1"/>
  </cols>
  <sheetData>
    <row r="1" spans="1:42" ht="13.5" thickBot="1" x14ac:dyDescent="0.25">
      <c r="A1" s="2"/>
      <c r="B1" s="36"/>
      <c r="C1" s="51"/>
      <c r="D1" s="51"/>
      <c r="E1" s="36" t="s">
        <v>0</v>
      </c>
      <c r="F1" s="3">
        <v>1</v>
      </c>
      <c r="G1" s="4">
        <v>2</v>
      </c>
      <c r="H1" s="4">
        <v>2</v>
      </c>
      <c r="I1" s="4">
        <v>1</v>
      </c>
      <c r="J1" s="5">
        <v>2</v>
      </c>
      <c r="K1" s="6">
        <v>4</v>
      </c>
      <c r="L1" s="4">
        <v>2</v>
      </c>
      <c r="M1" s="4">
        <v>3</v>
      </c>
      <c r="N1" s="4">
        <v>2</v>
      </c>
      <c r="O1" s="4">
        <v>1</v>
      </c>
      <c r="P1" s="4">
        <v>4</v>
      </c>
      <c r="Q1" s="4">
        <v>4</v>
      </c>
      <c r="R1" s="4">
        <v>2</v>
      </c>
      <c r="S1" s="4">
        <v>3</v>
      </c>
      <c r="T1" s="4">
        <v>3</v>
      </c>
      <c r="U1" s="4">
        <v>4</v>
      </c>
      <c r="V1" s="4">
        <v>3</v>
      </c>
      <c r="W1" s="4">
        <v>2</v>
      </c>
      <c r="X1" s="4">
        <v>1</v>
      </c>
      <c r="Y1" s="7">
        <v>2</v>
      </c>
      <c r="Z1" s="3">
        <v>1234</v>
      </c>
      <c r="AA1" s="4">
        <v>24</v>
      </c>
      <c r="AB1" s="4">
        <v>123</v>
      </c>
      <c r="AC1" s="4">
        <v>1234</v>
      </c>
      <c r="AD1" s="5">
        <v>24</v>
      </c>
      <c r="AE1" s="106"/>
      <c r="AF1" s="8"/>
      <c r="AG1" s="8"/>
      <c r="AH1" s="8"/>
      <c r="AI1" s="8"/>
      <c r="AJ1" s="106"/>
      <c r="AK1" s="158"/>
      <c r="AL1" s="188"/>
    </row>
    <row r="2" spans="1:42" s="11" customFormat="1" ht="60.75" thickBot="1" x14ac:dyDescent="0.25">
      <c r="A2" s="58" t="s">
        <v>1</v>
      </c>
      <c r="B2" s="54" t="s">
        <v>4</v>
      </c>
      <c r="C2" s="61" t="s">
        <v>9</v>
      </c>
      <c r="D2" s="65" t="s">
        <v>8</v>
      </c>
      <c r="E2" s="57" t="s">
        <v>5</v>
      </c>
      <c r="F2" s="70">
        <v>1</v>
      </c>
      <c r="G2" s="71">
        <v>2</v>
      </c>
      <c r="H2" s="71">
        <v>3</v>
      </c>
      <c r="I2" s="71">
        <v>4</v>
      </c>
      <c r="J2" s="72">
        <v>5</v>
      </c>
      <c r="K2" s="78">
        <v>6</v>
      </c>
      <c r="L2" s="71">
        <v>7</v>
      </c>
      <c r="M2" s="71">
        <v>8</v>
      </c>
      <c r="N2" s="71">
        <v>9</v>
      </c>
      <c r="O2" s="71">
        <v>10</v>
      </c>
      <c r="P2" s="71">
        <v>11</v>
      </c>
      <c r="Q2" s="71">
        <v>12</v>
      </c>
      <c r="R2" s="71">
        <v>13</v>
      </c>
      <c r="S2" s="71">
        <v>14</v>
      </c>
      <c r="T2" s="71">
        <v>15</v>
      </c>
      <c r="U2" s="71">
        <v>16</v>
      </c>
      <c r="V2" s="71">
        <v>17</v>
      </c>
      <c r="W2" s="71">
        <v>18</v>
      </c>
      <c r="X2" s="71">
        <v>19</v>
      </c>
      <c r="Y2" s="129">
        <v>20</v>
      </c>
      <c r="Z2" s="70">
        <v>21</v>
      </c>
      <c r="AA2" s="71">
        <v>22</v>
      </c>
      <c r="AB2" s="71">
        <v>23</v>
      </c>
      <c r="AC2" s="71">
        <v>24</v>
      </c>
      <c r="AD2" s="72">
        <v>25</v>
      </c>
      <c r="AE2" s="107" t="s">
        <v>15</v>
      </c>
      <c r="AF2" s="9" t="s">
        <v>13</v>
      </c>
      <c r="AG2" s="9" t="s">
        <v>11</v>
      </c>
      <c r="AH2" s="9" t="s">
        <v>14</v>
      </c>
      <c r="AI2" s="9" t="s">
        <v>10</v>
      </c>
      <c r="AJ2" s="118" t="s">
        <v>12</v>
      </c>
      <c r="AK2" s="182" t="s">
        <v>16</v>
      </c>
      <c r="AL2" s="181" t="s">
        <v>187</v>
      </c>
      <c r="AM2" s="10"/>
      <c r="AN2" s="10"/>
      <c r="AO2" s="10"/>
      <c r="AP2" s="10"/>
    </row>
    <row r="3" spans="1:42" x14ac:dyDescent="0.25">
      <c r="A3" s="79">
        <v>1</v>
      </c>
      <c r="B3" s="151" t="str">
        <f>CONCATENATE(VLOOKUP($E3,'[1]7-8 классы'!$B:$H,2,FALSE)," ",VLOOKUP($E3,'[1]7-8 классы'!$B:$H,3,FALSE)," ",VLOOKUP($E3,'[1]7-8 классы'!$B:$H,4,FALSE))</f>
        <v>Абзалова Индира Айратовна</v>
      </c>
      <c r="C3" s="124" t="str">
        <f>VLOOKUP($E3,'[1]7-8 классы'!$B:$H,7,FALSE)</f>
        <v>Гимназия 17</v>
      </c>
      <c r="D3" s="132">
        <f>VLOOKUP($E3,'[1]7-8 классы'!$B:$H,6,FALSE)</f>
        <v>8</v>
      </c>
      <c r="E3" s="68" t="s">
        <v>72</v>
      </c>
      <c r="F3" s="12">
        <v>1</v>
      </c>
      <c r="G3" s="13">
        <v>2</v>
      </c>
      <c r="H3" s="13">
        <v>2</v>
      </c>
      <c r="I3" s="13">
        <v>1</v>
      </c>
      <c r="J3" s="14">
        <v>2</v>
      </c>
      <c r="K3" s="15">
        <v>4</v>
      </c>
      <c r="L3" s="13">
        <v>2</v>
      </c>
      <c r="M3" s="13">
        <v>3</v>
      </c>
      <c r="N3" s="13">
        <v>2</v>
      </c>
      <c r="O3" s="13">
        <v>1</v>
      </c>
      <c r="P3" s="13">
        <v>4</v>
      </c>
      <c r="Q3" s="13">
        <v>4</v>
      </c>
      <c r="R3" s="13">
        <v>3</v>
      </c>
      <c r="S3" s="13">
        <v>3</v>
      </c>
      <c r="T3" s="13">
        <v>3</v>
      </c>
      <c r="U3" s="13">
        <v>4</v>
      </c>
      <c r="V3" s="13">
        <v>3</v>
      </c>
      <c r="W3" s="13">
        <v>2</v>
      </c>
      <c r="X3" s="13">
        <v>1</v>
      </c>
      <c r="Y3" s="16">
        <v>2</v>
      </c>
      <c r="Z3" s="12">
        <v>1234</v>
      </c>
      <c r="AA3" s="13">
        <v>24</v>
      </c>
      <c r="AB3" s="13">
        <v>1</v>
      </c>
      <c r="AC3" s="13">
        <v>134</v>
      </c>
      <c r="AD3" s="14">
        <v>24</v>
      </c>
      <c r="AE3" s="108">
        <f t="shared" ref="AE3:AE34" si="0">1*(SUM(IF(F3=$F$1,1,0),IF(G3=$G$1,1,0),IF(H3=$H$1,1,0),IF(I3=$I$1,1,0),IF(J3=$J$1,1,0)))+2*(SUM(IF(K3=$K$1,1,0),IF(L3=$L$1,1,0),IF(M3=$M$1,1,0),IF(N3=$N$1,1,0),IF(O3=$O$1,1,0),IF(P3=$P$1,1,0),IF(Q3=$Q$1,1,0),IF(R3=$R$1,1,0),IF(S3=$S$1,1,0),IF(T3=$T$1,1,0)))+2*(SUM(IF(U3=$U$1,1,0),IF(V3=$V$1,1,0),IF(W3=$W$1,1,0),IF(X3=$X$1,1,0),IF(Y3=$Y$1,1,0)))+3*(SUM(IF(Z3=$Z$1,1,0),IF(AA3=$AA$1,1,0),IF(AB3=$AB$1,1,0),IF(AC3=$AC$1,1,0),IF(AD3=$AD$1,1,0)))</f>
        <v>42</v>
      </c>
      <c r="AF3" s="47">
        <v>4</v>
      </c>
      <c r="AG3" s="48">
        <v>5</v>
      </c>
      <c r="AH3" s="48">
        <v>6</v>
      </c>
      <c r="AI3" s="49">
        <v>10</v>
      </c>
      <c r="AJ3" s="115">
        <f t="shared" ref="AJ3:AJ34" si="1">SUM(AF3:AI3)</f>
        <v>25</v>
      </c>
      <c r="AK3" s="183">
        <f t="shared" ref="AK3:AK34" si="2">AE3+AJ3</f>
        <v>67</v>
      </c>
      <c r="AL3" s="152" t="s">
        <v>184</v>
      </c>
    </row>
    <row r="4" spans="1:42" x14ac:dyDescent="0.25">
      <c r="A4" s="80">
        <f t="shared" ref="A4:A35" si="3">A3+1</f>
        <v>2</v>
      </c>
      <c r="B4" s="150" t="str">
        <f>CONCATENATE(VLOOKUP($E4,'[1]7-8 классы'!$B:$H,2,FALSE)," ",VLOOKUP($E4,'[1]7-8 классы'!$B:$H,3,FALSE)," ",VLOOKUP($E4,'[1]7-8 классы'!$B:$H,4,FALSE))</f>
        <v>Кудлай Александр Андреевич</v>
      </c>
      <c r="C4" s="125" t="str">
        <f>VLOOKUP($E4,'[1]7-8 классы'!$B:$H,7,FALSE)</f>
        <v>Гимназия 17</v>
      </c>
      <c r="D4" s="133">
        <f>VLOOKUP($E4,'[1]7-8 классы'!$B:$H,6,FALSE)</f>
        <v>8</v>
      </c>
      <c r="E4" s="69" t="s">
        <v>51</v>
      </c>
      <c r="F4" s="74">
        <v>1</v>
      </c>
      <c r="G4" s="73">
        <v>2</v>
      </c>
      <c r="H4" s="73">
        <v>2</v>
      </c>
      <c r="I4" s="73">
        <v>2</v>
      </c>
      <c r="J4" s="75">
        <v>1</v>
      </c>
      <c r="K4" s="86">
        <v>4</v>
      </c>
      <c r="L4" s="73">
        <v>2</v>
      </c>
      <c r="M4" s="73">
        <v>3</v>
      </c>
      <c r="N4" s="73">
        <v>2</v>
      </c>
      <c r="O4" s="73">
        <v>1</v>
      </c>
      <c r="P4" s="73">
        <v>4</v>
      </c>
      <c r="Q4" s="73">
        <v>4</v>
      </c>
      <c r="R4" s="73">
        <v>3</v>
      </c>
      <c r="S4" s="73">
        <v>3</v>
      </c>
      <c r="T4" s="73">
        <v>2</v>
      </c>
      <c r="U4" s="73">
        <v>4</v>
      </c>
      <c r="V4" s="73">
        <v>3</v>
      </c>
      <c r="W4" s="73">
        <v>2</v>
      </c>
      <c r="X4" s="73">
        <v>1</v>
      </c>
      <c r="Y4" s="87">
        <v>2</v>
      </c>
      <c r="Z4" s="74">
        <v>1234</v>
      </c>
      <c r="AA4" s="73">
        <v>24</v>
      </c>
      <c r="AB4" s="73">
        <v>13</v>
      </c>
      <c r="AC4" s="73">
        <v>134</v>
      </c>
      <c r="AD4" s="75">
        <v>13</v>
      </c>
      <c r="AE4" s="109">
        <f t="shared" si="0"/>
        <v>35</v>
      </c>
      <c r="AF4" s="46">
        <v>4</v>
      </c>
      <c r="AG4" s="122">
        <v>5</v>
      </c>
      <c r="AH4" s="45">
        <v>5.5</v>
      </c>
      <c r="AI4" s="50">
        <v>10</v>
      </c>
      <c r="AJ4" s="119">
        <f t="shared" si="1"/>
        <v>24.5</v>
      </c>
      <c r="AK4" s="184">
        <f t="shared" si="2"/>
        <v>59.5</v>
      </c>
      <c r="AL4" s="154" t="s">
        <v>185</v>
      </c>
    </row>
    <row r="5" spans="1:42" x14ac:dyDescent="0.25">
      <c r="A5" s="80">
        <f t="shared" si="3"/>
        <v>3</v>
      </c>
      <c r="B5" s="150" t="str">
        <f>CONCATENATE(VLOOKUP($E5,'[1]7-8 классы'!$B:$H,2,FALSE)," ",VLOOKUP($E5,'[1]7-8 классы'!$B:$H,3,FALSE)," ",VLOOKUP($E5,'[1]7-8 классы'!$B:$H,4,FALSE))</f>
        <v>Кудасов Александр Дмитриевич</v>
      </c>
      <c r="C5" s="125" t="str">
        <f>VLOOKUP($E5,'[1]7-8 классы'!$B:$H,7,FALSE)</f>
        <v>Гимназия 17</v>
      </c>
      <c r="D5" s="133">
        <f>VLOOKUP($E5,'[1]7-8 классы'!$B:$H,6,FALSE)</f>
        <v>8</v>
      </c>
      <c r="E5" s="69" t="s">
        <v>38</v>
      </c>
      <c r="F5" s="74">
        <v>1</v>
      </c>
      <c r="G5" s="73">
        <v>1</v>
      </c>
      <c r="H5" s="73">
        <v>2</v>
      </c>
      <c r="I5" s="73">
        <v>1</v>
      </c>
      <c r="J5" s="75">
        <v>2</v>
      </c>
      <c r="K5" s="86">
        <v>4</v>
      </c>
      <c r="L5" s="73">
        <v>2</v>
      </c>
      <c r="M5" s="73">
        <v>3</v>
      </c>
      <c r="N5" s="73">
        <v>2</v>
      </c>
      <c r="O5" s="73">
        <v>1</v>
      </c>
      <c r="P5" s="73">
        <v>4</v>
      </c>
      <c r="Q5" s="73">
        <v>4</v>
      </c>
      <c r="R5" s="73">
        <v>2</v>
      </c>
      <c r="S5" s="73">
        <v>3</v>
      </c>
      <c r="T5" s="73">
        <v>3</v>
      </c>
      <c r="U5" s="73">
        <v>4</v>
      </c>
      <c r="V5" s="73">
        <v>4</v>
      </c>
      <c r="W5" s="73">
        <v>1</v>
      </c>
      <c r="X5" s="73">
        <v>2</v>
      </c>
      <c r="Y5" s="87">
        <v>2</v>
      </c>
      <c r="Z5" s="74">
        <v>1234</v>
      </c>
      <c r="AA5" s="73">
        <v>24</v>
      </c>
      <c r="AB5" s="73">
        <v>14</v>
      </c>
      <c r="AC5" s="73">
        <v>134</v>
      </c>
      <c r="AD5" s="75">
        <v>13</v>
      </c>
      <c r="AE5" s="109">
        <f t="shared" si="0"/>
        <v>34</v>
      </c>
      <c r="AF5" s="46">
        <v>3.5</v>
      </c>
      <c r="AG5" s="122">
        <v>5</v>
      </c>
      <c r="AH5" s="45">
        <v>1.5</v>
      </c>
      <c r="AI5" s="50">
        <v>10</v>
      </c>
      <c r="AJ5" s="119">
        <f t="shared" si="1"/>
        <v>20</v>
      </c>
      <c r="AK5" s="184">
        <f t="shared" si="2"/>
        <v>54</v>
      </c>
      <c r="AL5" s="154" t="s">
        <v>185</v>
      </c>
    </row>
    <row r="6" spans="1:42" x14ac:dyDescent="0.25">
      <c r="A6" s="80">
        <f t="shared" si="3"/>
        <v>4</v>
      </c>
      <c r="B6" s="150" t="str">
        <f>CONCATENATE(VLOOKUP($E6,'[1]7-8 классы'!$B:$H,2,FALSE)," ",VLOOKUP($E6,'[1]7-8 классы'!$B:$H,3,FALSE)," ",VLOOKUP($E6,'[1]7-8 классы'!$B:$H,4,FALSE))</f>
        <v>Полыгалова Ангелина Сергеевна</v>
      </c>
      <c r="C6" s="125" t="str">
        <f>VLOOKUP($E6,'[1]7-8 классы'!$B:$H,7,FALSE)</f>
        <v>Гимназия 17</v>
      </c>
      <c r="D6" s="133" t="str">
        <f>VLOOKUP($E6,'[1]7-8 классы'!$B:$H,6,FALSE)</f>
        <v>8"А"</v>
      </c>
      <c r="E6" s="69" t="s">
        <v>69</v>
      </c>
      <c r="F6" s="74">
        <v>1</v>
      </c>
      <c r="G6" s="73">
        <v>2</v>
      </c>
      <c r="H6" s="73">
        <v>1</v>
      </c>
      <c r="I6" s="73">
        <v>1</v>
      </c>
      <c r="J6" s="75">
        <v>2</v>
      </c>
      <c r="K6" s="86">
        <v>4</v>
      </c>
      <c r="L6" s="73">
        <v>3</v>
      </c>
      <c r="M6" s="73">
        <v>3</v>
      </c>
      <c r="N6" s="73">
        <v>2</v>
      </c>
      <c r="O6" s="73">
        <v>1</v>
      </c>
      <c r="P6" s="73">
        <v>4</v>
      </c>
      <c r="Q6" s="73">
        <v>4</v>
      </c>
      <c r="R6" s="73">
        <v>3</v>
      </c>
      <c r="S6" s="73">
        <v>3</v>
      </c>
      <c r="T6" s="73">
        <v>3</v>
      </c>
      <c r="U6" s="73">
        <v>4</v>
      </c>
      <c r="V6" s="73"/>
      <c r="W6" s="73">
        <v>2</v>
      </c>
      <c r="X6" s="73">
        <v>1</v>
      </c>
      <c r="Y6" s="87">
        <v>2</v>
      </c>
      <c r="Z6" s="74">
        <v>1234</v>
      </c>
      <c r="AA6" s="73">
        <v>24</v>
      </c>
      <c r="AB6" s="73">
        <v>134</v>
      </c>
      <c r="AC6" s="73">
        <v>134</v>
      </c>
      <c r="AD6" s="75">
        <v>24</v>
      </c>
      <c r="AE6" s="109">
        <f t="shared" si="0"/>
        <v>37</v>
      </c>
      <c r="AF6" s="46">
        <v>4</v>
      </c>
      <c r="AG6" s="45">
        <v>5</v>
      </c>
      <c r="AH6" s="45">
        <v>0</v>
      </c>
      <c r="AI6" s="50">
        <v>8</v>
      </c>
      <c r="AJ6" s="119">
        <f t="shared" si="1"/>
        <v>17</v>
      </c>
      <c r="AK6" s="184">
        <f t="shared" si="2"/>
        <v>54</v>
      </c>
      <c r="AL6" s="154" t="s">
        <v>185</v>
      </c>
    </row>
    <row r="7" spans="1:42" x14ac:dyDescent="0.25">
      <c r="A7" s="80">
        <f t="shared" si="3"/>
        <v>5</v>
      </c>
      <c r="B7" s="150" t="str">
        <f>CONCATENATE(VLOOKUP($E7,'[1]7-8 классы'!$B:$H,2,FALSE)," ",VLOOKUP($E7,'[1]7-8 классы'!$B:$H,3,FALSE)," ",VLOOKUP($E7,'[1]7-8 классы'!$B:$H,4,FALSE))</f>
        <v>Петрова София Владимировна</v>
      </c>
      <c r="C7" s="125" t="str">
        <f>VLOOKUP($E7,'[1]7-8 классы'!$B:$H,7,FALSE)</f>
        <v>Школа 145</v>
      </c>
      <c r="D7" s="133">
        <f>VLOOKUP($E7,'[1]7-8 классы'!$B:$H,6,FALSE)</f>
        <v>7</v>
      </c>
      <c r="E7" s="69" t="s">
        <v>36</v>
      </c>
      <c r="F7" s="74">
        <v>2</v>
      </c>
      <c r="G7" s="73">
        <v>1</v>
      </c>
      <c r="H7" s="73">
        <v>2</v>
      </c>
      <c r="I7" s="73">
        <v>1</v>
      </c>
      <c r="J7" s="75">
        <v>2</v>
      </c>
      <c r="K7" s="86">
        <v>4</v>
      </c>
      <c r="L7" s="73">
        <v>2</v>
      </c>
      <c r="M7" s="73">
        <v>3</v>
      </c>
      <c r="N7" s="73">
        <v>2</v>
      </c>
      <c r="O7" s="73">
        <v>1</v>
      </c>
      <c r="P7" s="73">
        <v>4</v>
      </c>
      <c r="Q7" s="73">
        <v>4</v>
      </c>
      <c r="R7" s="73">
        <v>3</v>
      </c>
      <c r="S7" s="73">
        <v>1</v>
      </c>
      <c r="T7" s="73">
        <v>3</v>
      </c>
      <c r="U7" s="73">
        <v>4</v>
      </c>
      <c r="V7" s="73">
        <v>3</v>
      </c>
      <c r="W7" s="73">
        <v>2</v>
      </c>
      <c r="X7" s="73">
        <v>1</v>
      </c>
      <c r="Y7" s="87">
        <v>2</v>
      </c>
      <c r="Z7" s="74">
        <v>1234</v>
      </c>
      <c r="AA7" s="73">
        <v>24</v>
      </c>
      <c r="AB7" s="73">
        <v>123</v>
      </c>
      <c r="AC7" s="73">
        <v>134</v>
      </c>
      <c r="AD7" s="75">
        <v>24</v>
      </c>
      <c r="AE7" s="109">
        <f t="shared" si="0"/>
        <v>41</v>
      </c>
      <c r="AF7" s="46">
        <v>3</v>
      </c>
      <c r="AG7" s="122">
        <v>0</v>
      </c>
      <c r="AH7" s="45">
        <v>6</v>
      </c>
      <c r="AI7" s="50">
        <v>3</v>
      </c>
      <c r="AJ7" s="119">
        <f t="shared" si="1"/>
        <v>12</v>
      </c>
      <c r="AK7" s="184">
        <f t="shared" si="2"/>
        <v>53</v>
      </c>
      <c r="AL7" s="154" t="s">
        <v>185</v>
      </c>
    </row>
    <row r="8" spans="1:42" x14ac:dyDescent="0.25">
      <c r="A8" s="80">
        <f t="shared" si="3"/>
        <v>6</v>
      </c>
      <c r="B8" s="150" t="str">
        <f>CONCATENATE(VLOOKUP($E8,'[1]7-8 классы'!$B:$H,2,FALSE)," ",VLOOKUP($E8,'[1]7-8 классы'!$B:$H,3,FALSE)," ",VLOOKUP($E8,'[1]7-8 классы'!$B:$H,4,FALSE))</f>
        <v>Петрухина Елизавета Михайловна</v>
      </c>
      <c r="C8" s="125" t="str">
        <f>VLOOKUP($E8,'[1]7-8 классы'!$B:$H,7,FALSE)</f>
        <v>Лицей 10</v>
      </c>
      <c r="D8" s="133" t="str">
        <f>VLOOKUP($E8,'[1]7-8 классы'!$B:$H,6,FALSE)</f>
        <v>8б</v>
      </c>
      <c r="E8" s="69" t="s">
        <v>42</v>
      </c>
      <c r="F8" s="74">
        <v>2</v>
      </c>
      <c r="G8" s="73">
        <v>2</v>
      </c>
      <c r="H8" s="73">
        <v>2</v>
      </c>
      <c r="I8" s="73">
        <v>1</v>
      </c>
      <c r="J8" s="75">
        <v>2</v>
      </c>
      <c r="K8" s="86">
        <v>4</v>
      </c>
      <c r="L8" s="73">
        <v>3</v>
      </c>
      <c r="M8" s="73">
        <v>3</v>
      </c>
      <c r="N8" s="73">
        <v>2</v>
      </c>
      <c r="O8" s="73">
        <v>1</v>
      </c>
      <c r="P8" s="73">
        <v>4</v>
      </c>
      <c r="Q8" s="73">
        <v>4</v>
      </c>
      <c r="R8" s="73">
        <v>3</v>
      </c>
      <c r="S8" s="73">
        <v>2</v>
      </c>
      <c r="T8" s="73">
        <v>3</v>
      </c>
      <c r="U8" s="73">
        <v>4</v>
      </c>
      <c r="V8" s="73">
        <v>3</v>
      </c>
      <c r="W8" s="73">
        <v>2</v>
      </c>
      <c r="X8" s="73">
        <v>1</v>
      </c>
      <c r="Y8" s="87">
        <v>2</v>
      </c>
      <c r="Z8" s="74">
        <v>23</v>
      </c>
      <c r="AA8" s="73">
        <v>24</v>
      </c>
      <c r="AB8" s="73">
        <v>3</v>
      </c>
      <c r="AC8" s="73">
        <v>4</v>
      </c>
      <c r="AD8" s="75">
        <v>24</v>
      </c>
      <c r="AE8" s="109">
        <f t="shared" si="0"/>
        <v>34</v>
      </c>
      <c r="AF8" s="46">
        <v>4</v>
      </c>
      <c r="AG8" s="122">
        <v>5</v>
      </c>
      <c r="AH8" s="45">
        <v>0</v>
      </c>
      <c r="AI8" s="50">
        <v>10</v>
      </c>
      <c r="AJ8" s="119">
        <f t="shared" si="1"/>
        <v>19</v>
      </c>
      <c r="AK8" s="184">
        <f t="shared" si="2"/>
        <v>53</v>
      </c>
      <c r="AL8" s="154" t="s">
        <v>185</v>
      </c>
    </row>
    <row r="9" spans="1:42" x14ac:dyDescent="0.25">
      <c r="A9" s="80">
        <f t="shared" si="3"/>
        <v>7</v>
      </c>
      <c r="B9" s="150" t="str">
        <f>CONCATENATE(VLOOKUP($E9,'[1]7-8 классы'!$B:$H,2,FALSE)," ",VLOOKUP($E9,'[1]7-8 классы'!$B:$H,3,FALSE)," ",VLOOKUP($E9,'[1]7-8 классы'!$B:$H,4,FALSE))</f>
        <v>Халявина Виктория Дмитриевна</v>
      </c>
      <c r="C9" s="125" t="str">
        <f>VLOOKUP($E9,'[1]7-8 классы'!$B:$H,7,FALSE)</f>
        <v>Лицей 10</v>
      </c>
      <c r="D9" s="133">
        <f>VLOOKUP($E9,'[1]7-8 классы'!$B:$H,6,FALSE)</f>
        <v>8</v>
      </c>
      <c r="E9" s="69" t="s">
        <v>99</v>
      </c>
      <c r="F9" s="74">
        <v>2</v>
      </c>
      <c r="G9" s="73">
        <v>1</v>
      </c>
      <c r="H9" s="73">
        <v>2</v>
      </c>
      <c r="I9" s="73">
        <v>1</v>
      </c>
      <c r="J9" s="75">
        <v>2</v>
      </c>
      <c r="K9" s="86">
        <v>4</v>
      </c>
      <c r="L9" s="73">
        <v>2</v>
      </c>
      <c r="M9" s="73">
        <v>1</v>
      </c>
      <c r="N9" s="73">
        <v>2</v>
      </c>
      <c r="O9" s="73">
        <v>1</v>
      </c>
      <c r="P9" s="73">
        <v>4</v>
      </c>
      <c r="Q9" s="73">
        <v>4</v>
      </c>
      <c r="R9" s="73">
        <v>3</v>
      </c>
      <c r="S9" s="73">
        <v>1</v>
      </c>
      <c r="T9" s="73">
        <v>4</v>
      </c>
      <c r="U9" s="73">
        <v>4</v>
      </c>
      <c r="V9" s="73">
        <v>3</v>
      </c>
      <c r="W9" s="73">
        <v>2</v>
      </c>
      <c r="X9" s="73">
        <v>1</v>
      </c>
      <c r="Y9" s="87">
        <v>2</v>
      </c>
      <c r="Z9" s="74">
        <v>234</v>
      </c>
      <c r="AA9" s="73">
        <v>24</v>
      </c>
      <c r="AB9" s="73">
        <v>1</v>
      </c>
      <c r="AC9" s="73">
        <v>1234</v>
      </c>
      <c r="AD9" s="75">
        <v>24</v>
      </c>
      <c r="AE9" s="109">
        <f t="shared" si="0"/>
        <v>34</v>
      </c>
      <c r="AF9" s="46">
        <v>4</v>
      </c>
      <c r="AG9" s="45">
        <v>5</v>
      </c>
      <c r="AH9" s="45">
        <v>0</v>
      </c>
      <c r="AI9" s="50">
        <v>10</v>
      </c>
      <c r="AJ9" s="119">
        <f t="shared" si="1"/>
        <v>19</v>
      </c>
      <c r="AK9" s="184">
        <f t="shared" si="2"/>
        <v>53</v>
      </c>
      <c r="AL9" s="154" t="s">
        <v>185</v>
      </c>
    </row>
    <row r="10" spans="1:42" x14ac:dyDescent="0.25">
      <c r="A10" s="80">
        <f t="shared" si="3"/>
        <v>8</v>
      </c>
      <c r="B10" s="150" t="str">
        <f>CONCATENATE(VLOOKUP($E10,'[1]7-8 классы'!$B:$H,2,FALSE)," ",VLOOKUP($E10,'[1]7-8 классы'!$B:$H,3,FALSE)," ",VLOOKUP($E10,'[1]7-8 классы'!$B:$H,4,FALSE))</f>
        <v>Ерофеева Александра Сергеевна</v>
      </c>
      <c r="C10" s="125" t="str">
        <f>VLOOKUP($E10,'[1]7-8 классы'!$B:$H,7,FALSE)</f>
        <v>Школа 145</v>
      </c>
      <c r="D10" s="133">
        <f>VLOOKUP($E10,'[1]7-8 классы'!$B:$H,6,FALSE)</f>
        <v>8</v>
      </c>
      <c r="E10" s="69" t="s">
        <v>60</v>
      </c>
      <c r="F10" s="74">
        <v>1</v>
      </c>
      <c r="G10" s="73">
        <v>2</v>
      </c>
      <c r="H10" s="73">
        <v>2</v>
      </c>
      <c r="I10" s="73">
        <v>1</v>
      </c>
      <c r="J10" s="75">
        <v>1</v>
      </c>
      <c r="K10" s="86">
        <v>4</v>
      </c>
      <c r="L10" s="73">
        <v>2</v>
      </c>
      <c r="M10" s="73">
        <v>3</v>
      </c>
      <c r="N10" s="73">
        <v>2</v>
      </c>
      <c r="O10" s="73">
        <v>1</v>
      </c>
      <c r="P10" s="73">
        <v>4</v>
      </c>
      <c r="Q10" s="73">
        <v>4</v>
      </c>
      <c r="R10" s="73">
        <v>4</v>
      </c>
      <c r="S10" s="73">
        <v>3</v>
      </c>
      <c r="T10" s="73">
        <v>3</v>
      </c>
      <c r="U10" s="73">
        <v>4</v>
      </c>
      <c r="V10" s="73">
        <v>3</v>
      </c>
      <c r="W10" s="73">
        <v>2</v>
      </c>
      <c r="X10" s="73">
        <v>1</v>
      </c>
      <c r="Y10" s="87">
        <v>2</v>
      </c>
      <c r="Z10" s="74">
        <v>1234</v>
      </c>
      <c r="AA10" s="73">
        <v>124</v>
      </c>
      <c r="AB10" s="73">
        <v>1</v>
      </c>
      <c r="AC10" s="73">
        <v>4</v>
      </c>
      <c r="AD10" s="75">
        <v>24</v>
      </c>
      <c r="AE10" s="109">
        <f t="shared" si="0"/>
        <v>38</v>
      </c>
      <c r="AF10" s="46">
        <v>4</v>
      </c>
      <c r="AG10" s="122">
        <v>5</v>
      </c>
      <c r="AH10" s="45">
        <v>4.5</v>
      </c>
      <c r="AI10" s="50">
        <v>1</v>
      </c>
      <c r="AJ10" s="119">
        <f t="shared" si="1"/>
        <v>14.5</v>
      </c>
      <c r="AK10" s="184">
        <f t="shared" si="2"/>
        <v>52.5</v>
      </c>
      <c r="AL10" s="154" t="s">
        <v>185</v>
      </c>
    </row>
    <row r="11" spans="1:42" x14ac:dyDescent="0.25">
      <c r="A11" s="80">
        <f t="shared" si="3"/>
        <v>9</v>
      </c>
      <c r="B11" s="150" t="str">
        <f>CONCATENATE(VLOOKUP($E11,'[1]7-8 классы'!$B:$H,2,FALSE)," ",VLOOKUP($E11,'[1]7-8 классы'!$B:$H,3,FALSE)," ",VLOOKUP($E11,'[1]7-8 классы'!$B:$H,4,FALSE))</f>
        <v>Микишева Полина Алексеевна</v>
      </c>
      <c r="C11" s="125" t="str">
        <f>VLOOKUP($E11,'[1]7-8 классы'!$B:$H,7,FALSE)</f>
        <v>Гимназия 2</v>
      </c>
      <c r="D11" s="133">
        <f>VLOOKUP($E11,'[1]7-8 классы'!$B:$H,6,FALSE)</f>
        <v>8</v>
      </c>
      <c r="E11" s="69" t="s">
        <v>80</v>
      </c>
      <c r="F11" s="74">
        <v>2</v>
      </c>
      <c r="G11" s="73">
        <v>1</v>
      </c>
      <c r="H11" s="73">
        <v>2</v>
      </c>
      <c r="I11" s="73">
        <v>1</v>
      </c>
      <c r="J11" s="75">
        <v>2</v>
      </c>
      <c r="K11" s="86">
        <v>3</v>
      </c>
      <c r="L11" s="73">
        <v>2</v>
      </c>
      <c r="M11" s="73">
        <v>3</v>
      </c>
      <c r="N11" s="73">
        <v>2</v>
      </c>
      <c r="O11" s="73">
        <v>1</v>
      </c>
      <c r="P11" s="73">
        <v>1</v>
      </c>
      <c r="Q11" s="73">
        <v>4</v>
      </c>
      <c r="R11" s="73">
        <v>3</v>
      </c>
      <c r="S11" s="73">
        <v>1</v>
      </c>
      <c r="T11" s="73">
        <v>1</v>
      </c>
      <c r="U11" s="73">
        <v>4</v>
      </c>
      <c r="V11" s="73">
        <v>3</v>
      </c>
      <c r="W11" s="73">
        <v>3</v>
      </c>
      <c r="X11" s="73">
        <v>1</v>
      </c>
      <c r="Y11" s="87">
        <v>2</v>
      </c>
      <c r="Z11" s="74">
        <v>1234</v>
      </c>
      <c r="AA11" s="73">
        <v>24</v>
      </c>
      <c r="AB11" s="73">
        <v>123</v>
      </c>
      <c r="AC11" s="73">
        <v>4</v>
      </c>
      <c r="AD11" s="75">
        <v>13</v>
      </c>
      <c r="AE11" s="109">
        <f t="shared" si="0"/>
        <v>30</v>
      </c>
      <c r="AF11" s="46">
        <v>3</v>
      </c>
      <c r="AG11" s="45">
        <v>5</v>
      </c>
      <c r="AH11" s="45">
        <v>4.5</v>
      </c>
      <c r="AI11" s="50">
        <v>10</v>
      </c>
      <c r="AJ11" s="119">
        <f t="shared" si="1"/>
        <v>22.5</v>
      </c>
      <c r="AK11" s="184">
        <f t="shared" si="2"/>
        <v>52.5</v>
      </c>
      <c r="AL11" s="154" t="s">
        <v>185</v>
      </c>
    </row>
    <row r="12" spans="1:42" x14ac:dyDescent="0.25">
      <c r="A12" s="80">
        <f t="shared" si="3"/>
        <v>10</v>
      </c>
      <c r="B12" s="150" t="str">
        <f>CONCATENATE(VLOOKUP($E12,'[1]7-8 классы'!$B:$H,2,FALSE)," ",VLOOKUP($E12,'[1]7-8 классы'!$B:$H,3,FALSE)," ",VLOOKUP($E12,'[1]7-8 классы'!$B:$H,4,FALSE))</f>
        <v>Кузнецова Милена Дмитриевна</v>
      </c>
      <c r="C12" s="125" t="str">
        <f>VLOOKUP($E12,'[1]7-8 классы'!$B:$H,7,FALSE)</f>
        <v>Гимназия 17</v>
      </c>
      <c r="D12" s="133" t="str">
        <f>VLOOKUP($E12,'[1]7-8 классы'!$B:$H,6,FALSE)</f>
        <v>8A</v>
      </c>
      <c r="E12" s="69" t="s">
        <v>68</v>
      </c>
      <c r="F12" s="74">
        <v>2</v>
      </c>
      <c r="G12" s="73">
        <v>2</v>
      </c>
      <c r="H12" s="73">
        <v>2</v>
      </c>
      <c r="I12" s="73">
        <v>1</v>
      </c>
      <c r="J12" s="75">
        <v>1</v>
      </c>
      <c r="K12" s="86">
        <v>4</v>
      </c>
      <c r="L12" s="73">
        <v>1</v>
      </c>
      <c r="M12" s="73">
        <v>2</v>
      </c>
      <c r="N12" s="73">
        <v>2</v>
      </c>
      <c r="O12" s="73">
        <v>1</v>
      </c>
      <c r="P12" s="73">
        <v>4</v>
      </c>
      <c r="Q12" s="73">
        <v>4</v>
      </c>
      <c r="R12" s="73">
        <v>2</v>
      </c>
      <c r="S12" s="73">
        <v>1</v>
      </c>
      <c r="T12" s="73">
        <v>4</v>
      </c>
      <c r="U12" s="73">
        <v>4</v>
      </c>
      <c r="V12" s="73">
        <v>3</v>
      </c>
      <c r="W12" s="73">
        <v>2</v>
      </c>
      <c r="X12" s="73">
        <v>1</v>
      </c>
      <c r="Y12" s="87">
        <v>2</v>
      </c>
      <c r="Z12" s="74">
        <v>234</v>
      </c>
      <c r="AA12" s="73">
        <v>24</v>
      </c>
      <c r="AB12" s="73">
        <v>123</v>
      </c>
      <c r="AC12" s="73">
        <v>4</v>
      </c>
      <c r="AD12" s="75">
        <v>24</v>
      </c>
      <c r="AE12" s="109">
        <f t="shared" si="0"/>
        <v>34</v>
      </c>
      <c r="AF12" s="46">
        <v>2</v>
      </c>
      <c r="AG12" s="45">
        <v>5</v>
      </c>
      <c r="AH12" s="45">
        <v>6</v>
      </c>
      <c r="AI12" s="50">
        <v>5</v>
      </c>
      <c r="AJ12" s="119">
        <f t="shared" si="1"/>
        <v>18</v>
      </c>
      <c r="AK12" s="184">
        <f t="shared" si="2"/>
        <v>52</v>
      </c>
      <c r="AL12" s="154" t="s">
        <v>185</v>
      </c>
    </row>
    <row r="13" spans="1:42" x14ac:dyDescent="0.25">
      <c r="A13" s="80">
        <f t="shared" si="3"/>
        <v>11</v>
      </c>
      <c r="B13" s="150" t="str">
        <f>CONCATENATE(VLOOKUP($E13,'[1]7-8 классы'!$B:$H,2,FALSE)," ",VLOOKUP($E13,'[1]7-8 классы'!$B:$H,3,FALSE)," ",VLOOKUP($E13,'[1]7-8 классы'!$B:$H,4,FALSE))</f>
        <v>Киреечева Анастасия Дмитриевна</v>
      </c>
      <c r="C13" s="125" t="str">
        <f>VLOOKUP($E13,'[1]7-8 классы'!$B:$H,7,FALSE)</f>
        <v>Лицей 10</v>
      </c>
      <c r="D13" s="133">
        <f>VLOOKUP($E13,'[1]7-8 классы'!$B:$H,6,FALSE)</f>
        <v>8</v>
      </c>
      <c r="E13" s="69" t="s">
        <v>50</v>
      </c>
      <c r="F13" s="74">
        <v>2</v>
      </c>
      <c r="G13" s="73">
        <v>1</v>
      </c>
      <c r="H13" s="73">
        <v>2</v>
      </c>
      <c r="I13" s="73">
        <v>1</v>
      </c>
      <c r="J13" s="75">
        <v>2</v>
      </c>
      <c r="K13" s="86">
        <v>2</v>
      </c>
      <c r="L13" s="73">
        <v>4</v>
      </c>
      <c r="M13" s="73">
        <v>3</v>
      </c>
      <c r="N13" s="73">
        <v>2</v>
      </c>
      <c r="O13" s="73">
        <v>3</v>
      </c>
      <c r="P13" s="73">
        <v>4</v>
      </c>
      <c r="Q13" s="73">
        <v>4</v>
      </c>
      <c r="R13" s="73">
        <v>3</v>
      </c>
      <c r="S13" s="73">
        <v>2</v>
      </c>
      <c r="T13" s="73">
        <v>3</v>
      </c>
      <c r="U13" s="73">
        <v>4</v>
      </c>
      <c r="V13" s="73">
        <v>3</v>
      </c>
      <c r="W13" s="73">
        <v>1</v>
      </c>
      <c r="X13" s="73">
        <v>1</v>
      </c>
      <c r="Y13" s="87">
        <v>2</v>
      </c>
      <c r="Z13" s="74">
        <v>1234</v>
      </c>
      <c r="AA13" s="73">
        <v>24</v>
      </c>
      <c r="AB13" s="73">
        <v>234</v>
      </c>
      <c r="AC13" s="73">
        <v>123</v>
      </c>
      <c r="AD13" s="75">
        <v>13</v>
      </c>
      <c r="AE13" s="109">
        <f t="shared" si="0"/>
        <v>27</v>
      </c>
      <c r="AF13" s="46">
        <v>4</v>
      </c>
      <c r="AG13" s="122">
        <v>5</v>
      </c>
      <c r="AH13" s="45">
        <v>6</v>
      </c>
      <c r="AI13" s="50">
        <v>10</v>
      </c>
      <c r="AJ13" s="119">
        <f t="shared" si="1"/>
        <v>25</v>
      </c>
      <c r="AK13" s="184">
        <f t="shared" si="2"/>
        <v>52</v>
      </c>
      <c r="AL13" s="154" t="s">
        <v>185</v>
      </c>
    </row>
    <row r="14" spans="1:42" x14ac:dyDescent="0.25">
      <c r="A14" s="80">
        <f t="shared" si="3"/>
        <v>12</v>
      </c>
      <c r="B14" s="150" t="str">
        <f>CONCATENATE(VLOOKUP($E14,'[1]7-8 классы'!$B:$H,2,FALSE)," ",VLOOKUP($E14,'[1]7-8 классы'!$B:$H,3,FALSE)," ",VLOOKUP($E14,'[1]7-8 классы'!$B:$H,4,FALSE))</f>
        <v>Каменских Анжелика Эдуардовна</v>
      </c>
      <c r="C14" s="125" t="str">
        <f>VLOOKUP($E14,'[1]7-8 классы'!$B:$H,7,FALSE)</f>
        <v>Школа 145</v>
      </c>
      <c r="D14" s="133">
        <f>VLOOKUP($E14,'[1]7-8 классы'!$B:$H,6,FALSE)</f>
        <v>8</v>
      </c>
      <c r="E14" s="69" t="s">
        <v>56</v>
      </c>
      <c r="F14" s="74">
        <v>2</v>
      </c>
      <c r="G14" s="73">
        <v>2</v>
      </c>
      <c r="H14" s="73">
        <v>2</v>
      </c>
      <c r="I14" s="73">
        <v>1</v>
      </c>
      <c r="J14" s="75">
        <v>1</v>
      </c>
      <c r="K14" s="86">
        <v>4</v>
      </c>
      <c r="L14" s="73">
        <v>2</v>
      </c>
      <c r="M14" s="73">
        <v>3</v>
      </c>
      <c r="N14" s="73">
        <v>2</v>
      </c>
      <c r="O14" s="73">
        <v>3</v>
      </c>
      <c r="P14" s="73">
        <v>1</v>
      </c>
      <c r="Q14" s="73">
        <v>4</v>
      </c>
      <c r="R14" s="73">
        <v>3</v>
      </c>
      <c r="S14" s="73">
        <v>3</v>
      </c>
      <c r="T14" s="73">
        <v>3</v>
      </c>
      <c r="U14" s="73">
        <v>4</v>
      </c>
      <c r="V14" s="73">
        <v>3</v>
      </c>
      <c r="W14" s="73">
        <v>2</v>
      </c>
      <c r="X14" s="73">
        <v>3</v>
      </c>
      <c r="Y14" s="87">
        <v>2</v>
      </c>
      <c r="Z14" s="74">
        <v>1234</v>
      </c>
      <c r="AA14" s="73">
        <v>24</v>
      </c>
      <c r="AB14" s="73">
        <v>123</v>
      </c>
      <c r="AC14" s="73">
        <v>1234</v>
      </c>
      <c r="AD14" s="75">
        <v>24</v>
      </c>
      <c r="AE14" s="109">
        <f t="shared" si="0"/>
        <v>40</v>
      </c>
      <c r="AF14" s="46">
        <v>2</v>
      </c>
      <c r="AG14" s="122">
        <v>0</v>
      </c>
      <c r="AH14" s="45">
        <v>4.5</v>
      </c>
      <c r="AI14" s="50">
        <v>5</v>
      </c>
      <c r="AJ14" s="119">
        <f t="shared" si="1"/>
        <v>11.5</v>
      </c>
      <c r="AK14" s="184">
        <f t="shared" si="2"/>
        <v>51.5</v>
      </c>
      <c r="AL14" s="154" t="s">
        <v>185</v>
      </c>
    </row>
    <row r="15" spans="1:42" x14ac:dyDescent="0.25">
      <c r="A15" s="80">
        <f t="shared" si="3"/>
        <v>13</v>
      </c>
      <c r="B15" s="150" t="str">
        <f>CONCATENATE(VLOOKUP($E15,'[1]7-8 классы'!$B:$H,2,FALSE)," ",VLOOKUP($E15,'[1]7-8 классы'!$B:$H,3,FALSE)," ",VLOOKUP($E15,'[1]7-8 классы'!$B:$H,4,FALSE))</f>
        <v>Томилова Дарья Дмитриевна</v>
      </c>
      <c r="C15" s="125" t="str">
        <f>VLOOKUP($E15,'[1]7-8 классы'!$B:$H,7,FALSE)</f>
        <v>Лицей 4</v>
      </c>
      <c r="D15" s="133" t="str">
        <f>VLOOKUP($E15,'[1]7-8 классы'!$B:$H,6,FALSE)</f>
        <v>8 "Б"</v>
      </c>
      <c r="E15" s="69" t="s">
        <v>59</v>
      </c>
      <c r="F15" s="74">
        <v>2</v>
      </c>
      <c r="G15" s="73">
        <v>2</v>
      </c>
      <c r="H15" s="73">
        <v>1</v>
      </c>
      <c r="I15" s="73">
        <v>1</v>
      </c>
      <c r="J15" s="75">
        <v>1</v>
      </c>
      <c r="K15" s="86">
        <v>4</v>
      </c>
      <c r="L15" s="73">
        <v>2</v>
      </c>
      <c r="M15" s="73">
        <v>3</v>
      </c>
      <c r="N15" s="73">
        <v>2</v>
      </c>
      <c r="O15" s="73">
        <v>1</v>
      </c>
      <c r="P15" s="73">
        <v>1</v>
      </c>
      <c r="Q15" s="73">
        <v>4</v>
      </c>
      <c r="R15" s="73">
        <v>2</v>
      </c>
      <c r="S15" s="73">
        <v>4</v>
      </c>
      <c r="T15" s="73">
        <v>1</v>
      </c>
      <c r="U15" s="73">
        <v>4</v>
      </c>
      <c r="V15" s="73">
        <v>1</v>
      </c>
      <c r="W15" s="73">
        <v>2</v>
      </c>
      <c r="X15" s="73">
        <v>1</v>
      </c>
      <c r="Y15" s="87">
        <v>2</v>
      </c>
      <c r="Z15" s="74">
        <v>12</v>
      </c>
      <c r="AA15" s="73">
        <v>24</v>
      </c>
      <c r="AB15" s="73">
        <v>134</v>
      </c>
      <c r="AC15" s="73">
        <v>1</v>
      </c>
      <c r="AD15" s="75">
        <v>13</v>
      </c>
      <c r="AE15" s="109">
        <f t="shared" si="0"/>
        <v>27</v>
      </c>
      <c r="AF15" s="46">
        <v>3</v>
      </c>
      <c r="AG15" s="122">
        <v>5</v>
      </c>
      <c r="AH15" s="45">
        <v>6</v>
      </c>
      <c r="AI15" s="50">
        <v>10</v>
      </c>
      <c r="AJ15" s="119">
        <f t="shared" si="1"/>
        <v>24</v>
      </c>
      <c r="AK15" s="184">
        <f t="shared" si="2"/>
        <v>51</v>
      </c>
      <c r="AL15" s="154" t="s">
        <v>185</v>
      </c>
    </row>
    <row r="16" spans="1:42" x14ac:dyDescent="0.25">
      <c r="A16" s="80">
        <f t="shared" si="3"/>
        <v>14</v>
      </c>
      <c r="B16" s="150" t="str">
        <f>CONCATENATE(VLOOKUP($E16,'[1]7-8 классы'!$B:$H,2,FALSE)," ",VLOOKUP($E16,'[1]7-8 классы'!$B:$H,3,FALSE)," ",VLOOKUP($E16,'[1]7-8 классы'!$B:$H,4,FALSE))</f>
        <v>Пермяков Арсений Александрович</v>
      </c>
      <c r="C16" s="125" t="str">
        <f>VLOOKUP($E16,'[1]7-8 классы'!$B:$H,7,FALSE)</f>
        <v>Гимназия 17</v>
      </c>
      <c r="D16" s="133">
        <f>VLOOKUP($E16,'[1]7-8 классы'!$B:$H,6,FALSE)</f>
        <v>8</v>
      </c>
      <c r="E16" s="69" t="s">
        <v>109</v>
      </c>
      <c r="F16" s="74">
        <v>2</v>
      </c>
      <c r="G16" s="73">
        <v>2</v>
      </c>
      <c r="H16" s="73">
        <v>1</v>
      </c>
      <c r="I16" s="73">
        <v>1</v>
      </c>
      <c r="J16" s="75">
        <v>2</v>
      </c>
      <c r="K16" s="86">
        <v>4</v>
      </c>
      <c r="L16" s="73">
        <v>1</v>
      </c>
      <c r="M16" s="73">
        <v>3</v>
      </c>
      <c r="N16" s="73">
        <v>2</v>
      </c>
      <c r="O16" s="73">
        <v>1</v>
      </c>
      <c r="P16" s="73">
        <v>4</v>
      </c>
      <c r="Q16" s="73">
        <v>4</v>
      </c>
      <c r="R16" s="73">
        <v>4</v>
      </c>
      <c r="S16" s="73">
        <v>1</v>
      </c>
      <c r="T16" s="73">
        <v>1</v>
      </c>
      <c r="U16" s="73">
        <v>4</v>
      </c>
      <c r="V16" s="73">
        <v>3</v>
      </c>
      <c r="W16" s="73">
        <v>2</v>
      </c>
      <c r="X16" s="73">
        <v>2</v>
      </c>
      <c r="Y16" s="87">
        <v>2</v>
      </c>
      <c r="Z16" s="74">
        <v>23</v>
      </c>
      <c r="AA16" s="73">
        <v>24</v>
      </c>
      <c r="AB16" s="73">
        <v>14</v>
      </c>
      <c r="AC16" s="73">
        <v>13</v>
      </c>
      <c r="AD16" s="75">
        <v>13</v>
      </c>
      <c r="AE16" s="109">
        <f t="shared" si="0"/>
        <v>26</v>
      </c>
      <c r="AF16" s="46">
        <v>4</v>
      </c>
      <c r="AG16" s="45">
        <v>5</v>
      </c>
      <c r="AH16" s="45">
        <v>6</v>
      </c>
      <c r="AI16" s="50">
        <v>10</v>
      </c>
      <c r="AJ16" s="119">
        <f t="shared" si="1"/>
        <v>25</v>
      </c>
      <c r="AK16" s="184">
        <f t="shared" si="2"/>
        <v>51</v>
      </c>
      <c r="AL16" s="154" t="s">
        <v>185</v>
      </c>
    </row>
    <row r="17" spans="1:38" x14ac:dyDescent="0.25">
      <c r="A17" s="80">
        <f t="shared" si="3"/>
        <v>15</v>
      </c>
      <c r="B17" s="150" t="str">
        <f>CONCATENATE(VLOOKUP($E17,'[1]7-8 классы'!$B:$H,2,FALSE)," ",VLOOKUP($E17,'[1]7-8 классы'!$B:$H,3,FALSE)," ",VLOOKUP($E17,'[1]7-8 классы'!$B:$H,4,FALSE))</f>
        <v>Репин Станислав Андреевич</v>
      </c>
      <c r="C17" s="125" t="str">
        <f>VLOOKUP($E17,'[1]7-8 классы'!$B:$H,7,FALSE)</f>
        <v>Школа 145</v>
      </c>
      <c r="D17" s="133">
        <f>VLOOKUP($E17,'[1]7-8 классы'!$B:$H,6,FALSE)</f>
        <v>8</v>
      </c>
      <c r="E17" s="69" t="s">
        <v>78</v>
      </c>
      <c r="F17" s="74">
        <v>2</v>
      </c>
      <c r="G17" s="73">
        <v>1</v>
      </c>
      <c r="H17" s="73">
        <v>2</v>
      </c>
      <c r="I17" s="73">
        <v>1</v>
      </c>
      <c r="J17" s="75">
        <v>2</v>
      </c>
      <c r="K17" s="86">
        <v>4</v>
      </c>
      <c r="L17" s="73">
        <v>2</v>
      </c>
      <c r="M17" s="73">
        <v>1</v>
      </c>
      <c r="N17" s="73">
        <v>2</v>
      </c>
      <c r="O17" s="73">
        <v>1</v>
      </c>
      <c r="P17" s="73">
        <v>4</v>
      </c>
      <c r="Q17" s="73">
        <v>4</v>
      </c>
      <c r="R17" s="73">
        <v>2</v>
      </c>
      <c r="S17" s="73">
        <v>3</v>
      </c>
      <c r="T17" s="73">
        <v>4</v>
      </c>
      <c r="U17" s="73">
        <v>4</v>
      </c>
      <c r="V17" s="73">
        <v>3</v>
      </c>
      <c r="W17" s="73">
        <v>3</v>
      </c>
      <c r="X17" s="73">
        <v>1</v>
      </c>
      <c r="Y17" s="87">
        <v>2</v>
      </c>
      <c r="Z17" s="74">
        <v>1234</v>
      </c>
      <c r="AA17" s="73">
        <v>24</v>
      </c>
      <c r="AB17" s="73">
        <v>123</v>
      </c>
      <c r="AC17" s="73">
        <v>134</v>
      </c>
      <c r="AD17" s="75">
        <v>24</v>
      </c>
      <c r="AE17" s="109">
        <f t="shared" si="0"/>
        <v>39</v>
      </c>
      <c r="AF17" s="46">
        <v>4</v>
      </c>
      <c r="AG17" s="45">
        <v>5</v>
      </c>
      <c r="AH17" s="45">
        <v>2.5</v>
      </c>
      <c r="AI17" s="50">
        <v>0</v>
      </c>
      <c r="AJ17" s="119">
        <f t="shared" si="1"/>
        <v>11.5</v>
      </c>
      <c r="AK17" s="184">
        <f t="shared" si="2"/>
        <v>50.5</v>
      </c>
      <c r="AL17" s="154" t="s">
        <v>185</v>
      </c>
    </row>
    <row r="18" spans="1:38" x14ac:dyDescent="0.25">
      <c r="A18" s="80">
        <f t="shared" si="3"/>
        <v>16</v>
      </c>
      <c r="B18" s="150" t="str">
        <f>CONCATENATE(VLOOKUP($E18,'[1]7-8 классы'!$B:$H,2,FALSE)," ",VLOOKUP($E18,'[1]7-8 классы'!$B:$H,3,FALSE)," ",VLOOKUP($E18,'[1]7-8 классы'!$B:$H,4,FALSE))</f>
        <v>Быкова Лада Алексеевна</v>
      </c>
      <c r="C18" s="125" t="str">
        <f>VLOOKUP($E18,'[1]7-8 классы'!$B:$H,7,FALSE)</f>
        <v>Гимназия 2</v>
      </c>
      <c r="D18" s="133" t="str">
        <f>VLOOKUP($E18,'[1]7-8 классы'!$B:$H,6,FALSE)</f>
        <v>7 В</v>
      </c>
      <c r="E18" s="69" t="s">
        <v>88</v>
      </c>
      <c r="F18" s="74">
        <v>1</v>
      </c>
      <c r="G18" s="73">
        <v>1</v>
      </c>
      <c r="H18" s="73">
        <v>2</v>
      </c>
      <c r="I18" s="73">
        <v>2</v>
      </c>
      <c r="J18" s="75">
        <v>2</v>
      </c>
      <c r="K18" s="86">
        <v>4</v>
      </c>
      <c r="L18" s="73">
        <v>2</v>
      </c>
      <c r="M18" s="73">
        <v>3</v>
      </c>
      <c r="N18" s="73">
        <v>2</v>
      </c>
      <c r="O18" s="73">
        <v>1</v>
      </c>
      <c r="P18" s="73">
        <v>1</v>
      </c>
      <c r="Q18" s="73">
        <v>4</v>
      </c>
      <c r="R18" s="73">
        <v>3</v>
      </c>
      <c r="S18" s="73">
        <v>3</v>
      </c>
      <c r="T18" s="73">
        <v>1</v>
      </c>
      <c r="U18" s="73">
        <v>4</v>
      </c>
      <c r="V18" s="73">
        <v>3</v>
      </c>
      <c r="W18" s="73">
        <v>2</v>
      </c>
      <c r="X18" s="73">
        <v>3</v>
      </c>
      <c r="Y18" s="87">
        <v>2</v>
      </c>
      <c r="Z18" s="74">
        <v>1234</v>
      </c>
      <c r="AA18" s="73">
        <v>24</v>
      </c>
      <c r="AB18" s="73">
        <v>13</v>
      </c>
      <c r="AC18" s="73">
        <v>134</v>
      </c>
      <c r="AD18" s="75">
        <v>24</v>
      </c>
      <c r="AE18" s="109">
        <f t="shared" si="0"/>
        <v>34</v>
      </c>
      <c r="AF18" s="46">
        <v>1</v>
      </c>
      <c r="AG18" s="45">
        <v>5</v>
      </c>
      <c r="AH18" s="45">
        <v>0.5</v>
      </c>
      <c r="AI18" s="50">
        <v>10</v>
      </c>
      <c r="AJ18" s="119">
        <f t="shared" si="1"/>
        <v>16.5</v>
      </c>
      <c r="AK18" s="184">
        <f t="shared" si="2"/>
        <v>50.5</v>
      </c>
      <c r="AL18" s="154" t="s">
        <v>185</v>
      </c>
    </row>
    <row r="19" spans="1:38" x14ac:dyDescent="0.25">
      <c r="A19" s="80">
        <f t="shared" si="3"/>
        <v>17</v>
      </c>
      <c r="B19" s="150" t="str">
        <f>CONCATENATE(VLOOKUP($E19,'[1]7-8 классы'!$B:$H,2,FALSE)," ",VLOOKUP($E19,'[1]7-8 классы'!$B:$H,3,FALSE)," ",VLOOKUP($E19,'[1]7-8 классы'!$B:$H,4,FALSE))</f>
        <v>Карпов Лев Кириллович</v>
      </c>
      <c r="C19" s="125" t="str">
        <f>VLOOKUP($E19,'[1]7-8 классы'!$B:$H,7,FALSE)</f>
        <v>Гимназия 17</v>
      </c>
      <c r="D19" s="133">
        <f>VLOOKUP($E19,'[1]7-8 классы'!$B:$H,6,FALSE)</f>
        <v>8</v>
      </c>
      <c r="E19" s="69" t="s">
        <v>31</v>
      </c>
      <c r="F19" s="74">
        <v>2</v>
      </c>
      <c r="G19" s="73">
        <v>2</v>
      </c>
      <c r="H19" s="73">
        <v>2</v>
      </c>
      <c r="I19" s="73">
        <v>1</v>
      </c>
      <c r="J19" s="75">
        <v>2</v>
      </c>
      <c r="K19" s="86">
        <v>4</v>
      </c>
      <c r="L19" s="73">
        <v>2</v>
      </c>
      <c r="M19" s="73">
        <v>2</v>
      </c>
      <c r="N19" s="73">
        <v>2</v>
      </c>
      <c r="O19" s="73">
        <v>1</v>
      </c>
      <c r="P19" s="73">
        <v>4</v>
      </c>
      <c r="Q19" s="73">
        <v>4</v>
      </c>
      <c r="R19" s="73">
        <v>3</v>
      </c>
      <c r="S19" s="73">
        <v>1</v>
      </c>
      <c r="T19" s="73">
        <v>1</v>
      </c>
      <c r="U19" s="73">
        <v>4</v>
      </c>
      <c r="V19" s="73">
        <v>3</v>
      </c>
      <c r="W19" s="73">
        <v>2</v>
      </c>
      <c r="X19" s="73">
        <v>3</v>
      </c>
      <c r="Y19" s="87">
        <v>2</v>
      </c>
      <c r="Z19" s="74">
        <v>124</v>
      </c>
      <c r="AA19" s="73">
        <v>24</v>
      </c>
      <c r="AB19" s="73">
        <v>13</v>
      </c>
      <c r="AC19" s="73">
        <v>13</v>
      </c>
      <c r="AD19" s="75">
        <v>24</v>
      </c>
      <c r="AE19" s="109">
        <f t="shared" si="0"/>
        <v>30</v>
      </c>
      <c r="AF19" s="46">
        <v>4</v>
      </c>
      <c r="AG19" s="45">
        <v>0</v>
      </c>
      <c r="AH19" s="45">
        <v>6</v>
      </c>
      <c r="AI19" s="50">
        <v>10</v>
      </c>
      <c r="AJ19" s="119">
        <f t="shared" si="1"/>
        <v>20</v>
      </c>
      <c r="AK19" s="184">
        <f t="shared" si="2"/>
        <v>50</v>
      </c>
      <c r="AL19" s="154" t="s">
        <v>185</v>
      </c>
    </row>
    <row r="20" spans="1:38" x14ac:dyDescent="0.25">
      <c r="A20" s="80">
        <f t="shared" si="3"/>
        <v>18</v>
      </c>
      <c r="B20" s="150" t="str">
        <f>CONCATENATE(VLOOKUP($E20,'[1]7-8 классы'!$B:$H,2,FALSE)," ",VLOOKUP($E20,'[1]7-8 классы'!$B:$H,3,FALSE)," ",VLOOKUP($E20,'[1]7-8 классы'!$B:$H,4,FALSE))</f>
        <v>Исупов Денис Васильевич</v>
      </c>
      <c r="C20" s="125" t="str">
        <f>VLOOKUP($E20,'[1]7-8 классы'!$B:$H,7,FALSE)</f>
        <v>Гимназия 2</v>
      </c>
      <c r="D20" s="133" t="str">
        <f>VLOOKUP($E20,'[1]7-8 классы'!$B:$H,6,FALSE)</f>
        <v>8В</v>
      </c>
      <c r="E20" s="69" t="s">
        <v>108</v>
      </c>
      <c r="F20" s="74">
        <v>1</v>
      </c>
      <c r="G20" s="73">
        <v>2</v>
      </c>
      <c r="H20" s="73">
        <v>2</v>
      </c>
      <c r="I20" s="73">
        <v>1</v>
      </c>
      <c r="J20" s="75">
        <v>1</v>
      </c>
      <c r="K20" s="86">
        <v>1</v>
      </c>
      <c r="L20" s="73">
        <v>1</v>
      </c>
      <c r="M20" s="73">
        <v>3</v>
      </c>
      <c r="N20" s="73">
        <v>2</v>
      </c>
      <c r="O20" s="73">
        <v>1</v>
      </c>
      <c r="P20" s="73">
        <v>4</v>
      </c>
      <c r="Q20" s="73">
        <v>4</v>
      </c>
      <c r="R20" s="73">
        <v>2</v>
      </c>
      <c r="S20" s="73">
        <v>1</v>
      </c>
      <c r="T20" s="73">
        <v>4</v>
      </c>
      <c r="U20" s="73">
        <v>4</v>
      </c>
      <c r="V20" s="73">
        <v>4</v>
      </c>
      <c r="W20" s="73">
        <v>2</v>
      </c>
      <c r="X20" s="73">
        <v>1</v>
      </c>
      <c r="Y20" s="87">
        <v>2</v>
      </c>
      <c r="Z20" s="74">
        <v>234</v>
      </c>
      <c r="AA20" s="73">
        <v>24</v>
      </c>
      <c r="AB20" s="73">
        <v>13</v>
      </c>
      <c r="AC20" s="73">
        <v>124</v>
      </c>
      <c r="AD20" s="75">
        <v>24</v>
      </c>
      <c r="AE20" s="109">
        <f t="shared" si="0"/>
        <v>30</v>
      </c>
      <c r="AF20" s="46">
        <v>4</v>
      </c>
      <c r="AG20" s="45">
        <v>5</v>
      </c>
      <c r="AH20" s="45">
        <v>0</v>
      </c>
      <c r="AI20" s="50">
        <v>10</v>
      </c>
      <c r="AJ20" s="119">
        <f t="shared" si="1"/>
        <v>19</v>
      </c>
      <c r="AK20" s="184">
        <f t="shared" si="2"/>
        <v>49</v>
      </c>
      <c r="AL20" s="154" t="s">
        <v>185</v>
      </c>
    </row>
    <row r="21" spans="1:38" x14ac:dyDescent="0.25">
      <c r="A21" s="80">
        <f t="shared" si="3"/>
        <v>19</v>
      </c>
      <c r="B21" s="150" t="str">
        <f>CONCATENATE(VLOOKUP($E21,'[1]7-8 классы'!$B:$H,2,FALSE)," ",VLOOKUP($E21,'[1]7-8 классы'!$B:$H,3,FALSE)," ",VLOOKUP($E21,'[1]7-8 классы'!$B:$H,4,FALSE))</f>
        <v>Гуляева Ирина Витальевна</v>
      </c>
      <c r="C21" s="125" t="str">
        <f>VLOOKUP($E21,'[1]7-8 классы'!$B:$H,7,FALSE)</f>
        <v>Гимназия 2</v>
      </c>
      <c r="D21" s="133">
        <f>VLOOKUP($E21,'[1]7-8 классы'!$B:$H,6,FALSE)</f>
        <v>8</v>
      </c>
      <c r="E21" s="69" t="s">
        <v>79</v>
      </c>
      <c r="F21" s="74">
        <v>2</v>
      </c>
      <c r="G21" s="73">
        <v>2</v>
      </c>
      <c r="H21" s="73">
        <v>2</v>
      </c>
      <c r="I21" s="73">
        <v>1</v>
      </c>
      <c r="J21" s="75">
        <v>1</v>
      </c>
      <c r="K21" s="86">
        <v>4</v>
      </c>
      <c r="L21" s="73">
        <v>1</v>
      </c>
      <c r="M21" s="73">
        <v>3</v>
      </c>
      <c r="N21" s="73">
        <v>2</v>
      </c>
      <c r="O21" s="73">
        <v>4</v>
      </c>
      <c r="P21" s="73">
        <v>4</v>
      </c>
      <c r="Q21" s="73">
        <v>4</v>
      </c>
      <c r="R21" s="73">
        <v>3</v>
      </c>
      <c r="S21" s="73">
        <v>3</v>
      </c>
      <c r="T21" s="73">
        <v>4</v>
      </c>
      <c r="U21" s="73">
        <v>4</v>
      </c>
      <c r="V21" s="73">
        <v>3</v>
      </c>
      <c r="W21" s="73">
        <v>3</v>
      </c>
      <c r="X21" s="73">
        <v>1</v>
      </c>
      <c r="Y21" s="87">
        <v>2</v>
      </c>
      <c r="Z21" s="74">
        <v>1234</v>
      </c>
      <c r="AA21" s="73">
        <v>24</v>
      </c>
      <c r="AB21" s="73">
        <v>13</v>
      </c>
      <c r="AC21" s="73">
        <v>134</v>
      </c>
      <c r="AD21" s="75">
        <v>24</v>
      </c>
      <c r="AE21" s="109">
        <f t="shared" si="0"/>
        <v>32</v>
      </c>
      <c r="AF21" s="46">
        <v>0</v>
      </c>
      <c r="AG21" s="45">
        <v>5</v>
      </c>
      <c r="AH21" s="45">
        <v>1.5</v>
      </c>
      <c r="AI21" s="50">
        <v>10</v>
      </c>
      <c r="AJ21" s="119">
        <f t="shared" si="1"/>
        <v>16.5</v>
      </c>
      <c r="AK21" s="184">
        <f t="shared" si="2"/>
        <v>48.5</v>
      </c>
      <c r="AL21" s="154" t="s">
        <v>185</v>
      </c>
    </row>
    <row r="22" spans="1:38" x14ac:dyDescent="0.25">
      <c r="A22" s="80">
        <f t="shared" si="3"/>
        <v>20</v>
      </c>
      <c r="B22" s="150" t="str">
        <f>CONCATENATE(VLOOKUP($E22,'[1]7-8 классы'!$B:$H,2,FALSE)," ",VLOOKUP($E22,'[1]7-8 классы'!$B:$H,3,FALSE)," ",VLOOKUP($E22,'[1]7-8 классы'!$B:$H,4,FALSE))</f>
        <v>Сивак Михаил Сергеевич</v>
      </c>
      <c r="C22" s="125" t="str">
        <f>VLOOKUP($E22,'[1]7-8 классы'!$B:$H,7,FALSE)</f>
        <v>Гимназия 17</v>
      </c>
      <c r="D22" s="133">
        <f>VLOOKUP($E22,'[1]7-8 классы'!$B:$H,6,FALSE)</f>
        <v>8</v>
      </c>
      <c r="E22" s="69" t="s">
        <v>63</v>
      </c>
      <c r="F22" s="74">
        <v>2</v>
      </c>
      <c r="G22" s="73">
        <v>2</v>
      </c>
      <c r="H22" s="73">
        <v>2</v>
      </c>
      <c r="I22" s="73">
        <v>1</v>
      </c>
      <c r="J22" s="75">
        <v>1</v>
      </c>
      <c r="K22" s="86">
        <v>4</v>
      </c>
      <c r="L22" s="73">
        <v>1</v>
      </c>
      <c r="M22" s="73">
        <v>3</v>
      </c>
      <c r="N22" s="73">
        <v>2</v>
      </c>
      <c r="O22" s="73">
        <v>1</v>
      </c>
      <c r="P22" s="73">
        <v>4</v>
      </c>
      <c r="Q22" s="73">
        <v>3</v>
      </c>
      <c r="R22" s="73">
        <v>3</v>
      </c>
      <c r="S22" s="73">
        <v>1</v>
      </c>
      <c r="T22" s="73">
        <v>1</v>
      </c>
      <c r="U22" s="73">
        <v>4</v>
      </c>
      <c r="V22" s="73">
        <v>3</v>
      </c>
      <c r="W22" s="73">
        <v>2</v>
      </c>
      <c r="X22" s="73">
        <v>1</v>
      </c>
      <c r="Y22" s="87">
        <v>2</v>
      </c>
      <c r="Z22" s="74">
        <v>234</v>
      </c>
      <c r="AA22" s="73">
        <v>24</v>
      </c>
      <c r="AB22" s="73">
        <v>13</v>
      </c>
      <c r="AC22" s="73">
        <v>14</v>
      </c>
      <c r="AD22" s="75">
        <v>24</v>
      </c>
      <c r="AE22" s="109">
        <f t="shared" si="0"/>
        <v>29</v>
      </c>
      <c r="AF22" s="46">
        <v>3</v>
      </c>
      <c r="AG22" s="45">
        <v>5</v>
      </c>
      <c r="AH22" s="45">
        <v>1.5</v>
      </c>
      <c r="AI22" s="50">
        <v>10</v>
      </c>
      <c r="AJ22" s="119">
        <f t="shared" si="1"/>
        <v>19.5</v>
      </c>
      <c r="AK22" s="184">
        <f t="shared" si="2"/>
        <v>48.5</v>
      </c>
      <c r="AL22" s="154" t="s">
        <v>185</v>
      </c>
    </row>
    <row r="23" spans="1:38" x14ac:dyDescent="0.25">
      <c r="A23" s="80">
        <f t="shared" si="3"/>
        <v>21</v>
      </c>
      <c r="B23" s="150" t="str">
        <f>CONCATENATE(VLOOKUP($E23,'[1]7-8 классы'!$B:$H,2,FALSE)," ",VLOOKUP($E23,'[1]7-8 классы'!$B:$H,3,FALSE)," ",VLOOKUP($E23,'[1]7-8 классы'!$B:$H,4,FALSE))</f>
        <v>Лебедева Дарья Александровна</v>
      </c>
      <c r="C23" s="125" t="str">
        <f>VLOOKUP($E23,'[1]7-8 классы'!$B:$H,7,FALSE)</f>
        <v>Гимназия 2</v>
      </c>
      <c r="D23" s="133">
        <f>VLOOKUP($E23,'[1]7-8 классы'!$B:$H,6,FALSE)</f>
        <v>8</v>
      </c>
      <c r="E23" s="69" t="s">
        <v>86</v>
      </c>
      <c r="F23" s="74">
        <v>2</v>
      </c>
      <c r="G23" s="73">
        <v>1</v>
      </c>
      <c r="H23" s="73">
        <v>2</v>
      </c>
      <c r="I23" s="73">
        <v>1</v>
      </c>
      <c r="J23" s="75">
        <v>2</v>
      </c>
      <c r="K23" s="86">
        <v>4</v>
      </c>
      <c r="L23" s="73">
        <v>2</v>
      </c>
      <c r="M23" s="73">
        <v>3</v>
      </c>
      <c r="N23" s="73">
        <v>2</v>
      </c>
      <c r="O23" s="73">
        <v>1</v>
      </c>
      <c r="P23" s="73">
        <v>4</v>
      </c>
      <c r="Q23" s="73">
        <v>4</v>
      </c>
      <c r="R23" s="73">
        <v>4</v>
      </c>
      <c r="S23" s="73">
        <v>2</v>
      </c>
      <c r="T23" s="73">
        <v>2</v>
      </c>
      <c r="U23" s="73">
        <v>4</v>
      </c>
      <c r="V23" s="73">
        <v>3</v>
      </c>
      <c r="W23" s="73">
        <v>2</v>
      </c>
      <c r="X23" s="73">
        <v>1</v>
      </c>
      <c r="Y23" s="87">
        <v>2</v>
      </c>
      <c r="Z23" s="74">
        <v>23</v>
      </c>
      <c r="AA23" s="73">
        <v>24</v>
      </c>
      <c r="AB23" s="73">
        <v>14</v>
      </c>
      <c r="AC23" s="73">
        <v>134</v>
      </c>
      <c r="AD23" s="75">
        <v>24</v>
      </c>
      <c r="AE23" s="109">
        <f t="shared" si="0"/>
        <v>33</v>
      </c>
      <c r="AF23" s="46">
        <v>3</v>
      </c>
      <c r="AG23" s="45">
        <v>5</v>
      </c>
      <c r="AH23" s="45">
        <v>3</v>
      </c>
      <c r="AI23" s="50">
        <v>4</v>
      </c>
      <c r="AJ23" s="119">
        <f t="shared" si="1"/>
        <v>15</v>
      </c>
      <c r="AK23" s="184">
        <f t="shared" si="2"/>
        <v>48</v>
      </c>
      <c r="AL23" s="154" t="s">
        <v>185</v>
      </c>
    </row>
    <row r="24" spans="1:38" x14ac:dyDescent="0.25">
      <c r="A24" s="80">
        <f t="shared" si="3"/>
        <v>22</v>
      </c>
      <c r="B24" s="150" t="str">
        <f>CONCATENATE(VLOOKUP($E24,'[1]7-8 классы'!$B:$H,2,FALSE)," ",VLOOKUP($E24,'[1]7-8 классы'!$B:$H,3,FALSE)," ",VLOOKUP($E24,'[1]7-8 классы'!$B:$H,4,FALSE))</f>
        <v>Калашникова Анна Артемовна</v>
      </c>
      <c r="C24" s="125" t="str">
        <f>VLOOKUP($E24,'[1]7-8 классы'!$B:$H,7,FALSE)</f>
        <v>Лицей 10</v>
      </c>
      <c r="D24" s="133">
        <f>VLOOKUP($E24,'[1]7-8 классы'!$B:$H,6,FALSE)</f>
        <v>8</v>
      </c>
      <c r="E24" s="69" t="s">
        <v>102</v>
      </c>
      <c r="F24" s="74">
        <v>1</v>
      </c>
      <c r="G24" s="73">
        <v>1</v>
      </c>
      <c r="H24" s="73">
        <v>2</v>
      </c>
      <c r="I24" s="73">
        <v>1</v>
      </c>
      <c r="J24" s="75">
        <v>2</v>
      </c>
      <c r="K24" s="86">
        <v>4</v>
      </c>
      <c r="L24" s="73">
        <v>2</v>
      </c>
      <c r="M24" s="73">
        <v>3</v>
      </c>
      <c r="N24" s="73">
        <v>2</v>
      </c>
      <c r="O24" s="73">
        <v>1</v>
      </c>
      <c r="P24" s="73">
        <v>4</v>
      </c>
      <c r="Q24" s="73">
        <v>4</v>
      </c>
      <c r="R24" s="73">
        <v>3</v>
      </c>
      <c r="S24" s="73">
        <v>4</v>
      </c>
      <c r="T24" s="73">
        <v>4</v>
      </c>
      <c r="U24" s="73">
        <v>4</v>
      </c>
      <c r="V24" s="73">
        <v>3</v>
      </c>
      <c r="W24" s="73">
        <v>2</v>
      </c>
      <c r="X24" s="73">
        <v>2</v>
      </c>
      <c r="Y24" s="87">
        <v>2</v>
      </c>
      <c r="Z24" s="74">
        <v>1234</v>
      </c>
      <c r="AA24" s="73">
        <v>24</v>
      </c>
      <c r="AB24" s="73">
        <v>1</v>
      </c>
      <c r="AC24" s="73">
        <v>4</v>
      </c>
      <c r="AD24" s="75">
        <v>13</v>
      </c>
      <c r="AE24" s="109">
        <f t="shared" si="0"/>
        <v>32</v>
      </c>
      <c r="AF24" s="46">
        <v>4</v>
      </c>
      <c r="AG24" s="45">
        <v>5</v>
      </c>
      <c r="AH24" s="45">
        <v>6</v>
      </c>
      <c r="AI24" s="50">
        <v>0</v>
      </c>
      <c r="AJ24" s="119">
        <f t="shared" si="1"/>
        <v>15</v>
      </c>
      <c r="AK24" s="184">
        <f t="shared" si="2"/>
        <v>47</v>
      </c>
      <c r="AL24" s="154" t="s">
        <v>185</v>
      </c>
    </row>
    <row r="25" spans="1:38" x14ac:dyDescent="0.25">
      <c r="A25" s="80">
        <f t="shared" si="3"/>
        <v>23</v>
      </c>
      <c r="B25" s="150" t="str">
        <f>CONCATENATE(VLOOKUP($E25,'[1]7-8 классы'!$B:$H,2,FALSE)," ",VLOOKUP($E25,'[1]7-8 классы'!$B:$H,3,FALSE)," ",VLOOKUP($E25,'[1]7-8 классы'!$B:$H,4,FALSE))</f>
        <v>Емшанова Полина Игоревна</v>
      </c>
      <c r="C25" s="125" t="str">
        <f>VLOOKUP($E25,'[1]7-8 классы'!$B:$H,7,FALSE)</f>
        <v>Лицей 4</v>
      </c>
      <c r="D25" s="133" t="str">
        <f>VLOOKUP($E25,'[1]7-8 классы'!$B:$H,6,FALSE)</f>
        <v>7"г"</v>
      </c>
      <c r="E25" s="69" t="s">
        <v>40</v>
      </c>
      <c r="F25" s="74">
        <v>2</v>
      </c>
      <c r="G25" s="73">
        <v>2</v>
      </c>
      <c r="H25" s="73">
        <v>1</v>
      </c>
      <c r="I25" s="73">
        <v>1</v>
      </c>
      <c r="J25" s="75">
        <v>2</v>
      </c>
      <c r="K25" s="86">
        <v>3</v>
      </c>
      <c r="L25" s="73">
        <v>2</v>
      </c>
      <c r="M25" s="73">
        <v>3</v>
      </c>
      <c r="N25" s="73">
        <v>2</v>
      </c>
      <c r="O25" s="73">
        <v>1</v>
      </c>
      <c r="P25" s="73">
        <v>4</v>
      </c>
      <c r="Q25" s="73">
        <v>4</v>
      </c>
      <c r="R25" s="73">
        <v>1</v>
      </c>
      <c r="S25" s="73">
        <v>2</v>
      </c>
      <c r="T25" s="73">
        <v>4</v>
      </c>
      <c r="U25" s="73">
        <v>4</v>
      </c>
      <c r="V25" s="73">
        <v>3</v>
      </c>
      <c r="W25" s="73">
        <v>1</v>
      </c>
      <c r="X25" s="73">
        <v>3</v>
      </c>
      <c r="Y25" s="87">
        <v>2</v>
      </c>
      <c r="Z25" s="74">
        <v>12</v>
      </c>
      <c r="AA25" s="73">
        <v>24</v>
      </c>
      <c r="AB25" s="73">
        <v>13</v>
      </c>
      <c r="AC25" s="73">
        <v>13</v>
      </c>
      <c r="AD25" s="75">
        <v>24</v>
      </c>
      <c r="AE25" s="109">
        <f t="shared" si="0"/>
        <v>27</v>
      </c>
      <c r="AF25" s="46">
        <v>3</v>
      </c>
      <c r="AG25" s="122">
        <v>5</v>
      </c>
      <c r="AH25" s="45">
        <v>6</v>
      </c>
      <c r="AI25" s="50">
        <v>6</v>
      </c>
      <c r="AJ25" s="119">
        <f t="shared" si="1"/>
        <v>20</v>
      </c>
      <c r="AK25" s="184">
        <f t="shared" si="2"/>
        <v>47</v>
      </c>
      <c r="AL25" s="154" t="s">
        <v>185</v>
      </c>
    </row>
    <row r="26" spans="1:38" x14ac:dyDescent="0.25">
      <c r="A26" s="80">
        <f t="shared" si="3"/>
        <v>24</v>
      </c>
      <c r="B26" s="150" t="str">
        <f>CONCATENATE(VLOOKUP($E26,'[1]7-8 классы'!$B:$H,2,FALSE)," ",VLOOKUP($E26,'[1]7-8 классы'!$B:$H,3,FALSE)," ",VLOOKUP($E26,'[1]7-8 классы'!$B:$H,4,FALSE))</f>
        <v>Подгорнова Ярослава Вячеславовна</v>
      </c>
      <c r="C26" s="125" t="str">
        <f>VLOOKUP($E26,'[1]7-8 классы'!$B:$H,7,FALSE)</f>
        <v>Гимназия 2</v>
      </c>
      <c r="D26" s="133" t="str">
        <f>VLOOKUP($E26,'[1]7-8 классы'!$B:$H,6,FALSE)</f>
        <v>8 В</v>
      </c>
      <c r="E26" s="69" t="s">
        <v>106</v>
      </c>
      <c r="F26" s="74">
        <v>2</v>
      </c>
      <c r="G26" s="73">
        <v>2</v>
      </c>
      <c r="H26" s="73">
        <v>1</v>
      </c>
      <c r="I26" s="73">
        <v>1</v>
      </c>
      <c r="J26" s="75">
        <v>2</v>
      </c>
      <c r="K26" s="86">
        <v>1</v>
      </c>
      <c r="L26" s="73">
        <v>1</v>
      </c>
      <c r="M26" s="73">
        <v>3</v>
      </c>
      <c r="N26" s="73">
        <v>2</v>
      </c>
      <c r="O26" s="73">
        <v>2</v>
      </c>
      <c r="P26" s="73">
        <v>1</v>
      </c>
      <c r="Q26" s="73">
        <v>4</v>
      </c>
      <c r="R26" s="73">
        <v>3</v>
      </c>
      <c r="S26" s="73">
        <v>3</v>
      </c>
      <c r="T26" s="73">
        <v>1</v>
      </c>
      <c r="U26" s="73">
        <v>4</v>
      </c>
      <c r="V26" s="73">
        <v>3</v>
      </c>
      <c r="W26" s="73">
        <v>2</v>
      </c>
      <c r="X26" s="73">
        <v>3</v>
      </c>
      <c r="Y26" s="87">
        <v>2</v>
      </c>
      <c r="Z26" s="74">
        <v>123</v>
      </c>
      <c r="AA26" s="73">
        <v>24</v>
      </c>
      <c r="AB26" s="73">
        <v>1</v>
      </c>
      <c r="AC26" s="73">
        <v>134</v>
      </c>
      <c r="AD26" s="75">
        <v>24</v>
      </c>
      <c r="AE26" s="109">
        <f t="shared" si="0"/>
        <v>25</v>
      </c>
      <c r="AF26" s="46">
        <v>1</v>
      </c>
      <c r="AG26" s="45">
        <v>5</v>
      </c>
      <c r="AH26" s="45">
        <v>6</v>
      </c>
      <c r="AI26" s="50">
        <v>10</v>
      </c>
      <c r="AJ26" s="119">
        <f t="shared" si="1"/>
        <v>22</v>
      </c>
      <c r="AK26" s="184">
        <f t="shared" si="2"/>
        <v>47</v>
      </c>
      <c r="AL26" s="154" t="s">
        <v>185</v>
      </c>
    </row>
    <row r="27" spans="1:38" x14ac:dyDescent="0.25">
      <c r="A27" s="80">
        <f t="shared" si="3"/>
        <v>25</v>
      </c>
      <c r="B27" s="150" t="str">
        <f>CONCATENATE(VLOOKUP($E27,'[1]7-8 классы'!$B:$H,2,FALSE)," ",VLOOKUP($E27,'[1]7-8 классы'!$B:$H,3,FALSE)," ",VLOOKUP($E27,'[1]7-8 классы'!$B:$H,4,FALSE))</f>
        <v>Халявин Савва Денисович</v>
      </c>
      <c r="C27" s="125" t="str">
        <f>VLOOKUP($E27,'[1]7-8 классы'!$B:$H,7,FALSE)</f>
        <v>Гимназия 17</v>
      </c>
      <c r="D27" s="133" t="str">
        <f>VLOOKUP($E27,'[1]7-8 классы'!$B:$H,6,FALSE)</f>
        <v>8 "Б"</v>
      </c>
      <c r="E27" s="69" t="s">
        <v>37</v>
      </c>
      <c r="F27" s="74">
        <v>2</v>
      </c>
      <c r="G27" s="73">
        <v>2</v>
      </c>
      <c r="H27" s="73">
        <v>1</v>
      </c>
      <c r="I27" s="73">
        <v>1</v>
      </c>
      <c r="J27" s="75">
        <v>2</v>
      </c>
      <c r="K27" s="86">
        <v>4</v>
      </c>
      <c r="L27" s="73">
        <v>2</v>
      </c>
      <c r="M27" s="73">
        <v>3</v>
      </c>
      <c r="N27" s="73">
        <v>2</v>
      </c>
      <c r="O27" s="73">
        <v>1</v>
      </c>
      <c r="P27" s="73">
        <v>4</v>
      </c>
      <c r="Q27" s="73">
        <v>3</v>
      </c>
      <c r="R27" s="73">
        <v>3</v>
      </c>
      <c r="S27" s="73">
        <v>1</v>
      </c>
      <c r="T27" s="73">
        <v>3</v>
      </c>
      <c r="U27" s="73">
        <v>4</v>
      </c>
      <c r="V27" s="73">
        <v>3</v>
      </c>
      <c r="W27" s="73">
        <v>2</v>
      </c>
      <c r="X27" s="73">
        <v>3</v>
      </c>
      <c r="Y27" s="87">
        <v>2</v>
      </c>
      <c r="Z27" s="74">
        <v>123</v>
      </c>
      <c r="AA27" s="73">
        <v>24</v>
      </c>
      <c r="AB27" s="73">
        <v>34</v>
      </c>
      <c r="AC27" s="73">
        <v>1234</v>
      </c>
      <c r="AD27" s="75">
        <v>13</v>
      </c>
      <c r="AE27" s="109">
        <f t="shared" si="0"/>
        <v>31</v>
      </c>
      <c r="AF27" s="46">
        <v>4</v>
      </c>
      <c r="AG27" s="122">
        <v>5</v>
      </c>
      <c r="AH27" s="45">
        <v>1.5</v>
      </c>
      <c r="AI27" s="50">
        <v>5</v>
      </c>
      <c r="AJ27" s="119">
        <f t="shared" si="1"/>
        <v>15.5</v>
      </c>
      <c r="AK27" s="184">
        <f t="shared" si="2"/>
        <v>46.5</v>
      </c>
      <c r="AL27" s="154" t="s">
        <v>185</v>
      </c>
    </row>
    <row r="28" spans="1:38" x14ac:dyDescent="0.25">
      <c r="A28" s="80">
        <f t="shared" si="3"/>
        <v>26</v>
      </c>
      <c r="B28" s="150" t="str">
        <f>CONCATENATE(VLOOKUP($E28,'[1]7-8 классы'!$B:$H,2,FALSE)," ",VLOOKUP($E28,'[1]7-8 классы'!$B:$H,3,FALSE)," ",VLOOKUP($E28,'[1]7-8 классы'!$B:$H,4,FALSE))</f>
        <v>Батыркаев Кирилл Артурович</v>
      </c>
      <c r="C28" s="125" t="str">
        <f>VLOOKUP($E28,'[1]7-8 классы'!$B:$H,7,FALSE)</f>
        <v>Школа 145</v>
      </c>
      <c r="D28" s="133">
        <f>VLOOKUP($E28,'[1]7-8 классы'!$B:$H,6,FALSE)</f>
        <v>7</v>
      </c>
      <c r="E28" s="69" t="s">
        <v>54</v>
      </c>
      <c r="F28" s="74">
        <v>2</v>
      </c>
      <c r="G28" s="73">
        <v>2</v>
      </c>
      <c r="H28" s="73">
        <v>2</v>
      </c>
      <c r="I28" s="73">
        <v>2</v>
      </c>
      <c r="J28" s="75">
        <v>1</v>
      </c>
      <c r="K28" s="86">
        <v>2</v>
      </c>
      <c r="L28" s="73">
        <v>2</v>
      </c>
      <c r="M28" s="73">
        <v>3</v>
      </c>
      <c r="N28" s="73">
        <v>2</v>
      </c>
      <c r="O28" s="73">
        <v>1</v>
      </c>
      <c r="P28" s="73">
        <v>4</v>
      </c>
      <c r="Q28" s="73">
        <v>4</v>
      </c>
      <c r="R28" s="73">
        <v>3</v>
      </c>
      <c r="S28" s="73">
        <v>3</v>
      </c>
      <c r="T28" s="73">
        <v>3</v>
      </c>
      <c r="U28" s="73">
        <v>4</v>
      </c>
      <c r="V28" s="73">
        <v>3</v>
      </c>
      <c r="W28" s="73">
        <v>2</v>
      </c>
      <c r="X28" s="73">
        <v>3</v>
      </c>
      <c r="Y28" s="87">
        <v>2</v>
      </c>
      <c r="Z28" s="74">
        <v>123</v>
      </c>
      <c r="AA28" s="73">
        <v>24</v>
      </c>
      <c r="AB28" s="73">
        <v>34</v>
      </c>
      <c r="AC28" s="73">
        <v>134</v>
      </c>
      <c r="AD28" s="75">
        <v>24</v>
      </c>
      <c r="AE28" s="109">
        <f t="shared" si="0"/>
        <v>32</v>
      </c>
      <c r="AF28" s="46">
        <v>4</v>
      </c>
      <c r="AG28" s="122">
        <v>5</v>
      </c>
      <c r="AH28" s="45" t="s">
        <v>182</v>
      </c>
      <c r="AI28" s="50">
        <v>5</v>
      </c>
      <c r="AJ28" s="119">
        <f t="shared" si="1"/>
        <v>14</v>
      </c>
      <c r="AK28" s="184">
        <f t="shared" si="2"/>
        <v>46</v>
      </c>
      <c r="AL28" s="154" t="s">
        <v>185</v>
      </c>
    </row>
    <row r="29" spans="1:38" x14ac:dyDescent="0.25">
      <c r="A29" s="80">
        <f t="shared" si="3"/>
        <v>27</v>
      </c>
      <c r="B29" s="127" t="str">
        <f>CONCATENATE(VLOOKUP($E29,'[1]7-8 классы'!$B:$H,2,FALSE)," ",VLOOKUP($E29,'[1]7-8 классы'!$B:$H,3,FALSE)," ",VLOOKUP($E29,'[1]7-8 классы'!$B:$H,4,FALSE))</f>
        <v>Пермяков Никита Андреевич</v>
      </c>
      <c r="C29" s="125" t="str">
        <f>VLOOKUP($E29,'[1]7-8 классы'!$B:$H,7,FALSE)</f>
        <v>Гимназия 17</v>
      </c>
      <c r="D29" s="133" t="str">
        <f>VLOOKUP($E29,'[1]7-8 классы'!$B:$H,6,FALSE)</f>
        <v>8 А</v>
      </c>
      <c r="E29" s="69" t="s">
        <v>45</v>
      </c>
      <c r="F29" s="74">
        <v>2</v>
      </c>
      <c r="G29" s="73">
        <v>2</v>
      </c>
      <c r="H29" s="73">
        <v>2</v>
      </c>
      <c r="I29" s="73">
        <v>1</v>
      </c>
      <c r="J29" s="75">
        <v>2</v>
      </c>
      <c r="K29" s="86">
        <v>4</v>
      </c>
      <c r="L29" s="73">
        <v>3</v>
      </c>
      <c r="M29" s="73">
        <v>1</v>
      </c>
      <c r="N29" s="73">
        <v>2</v>
      </c>
      <c r="O29" s="73">
        <v>1</v>
      </c>
      <c r="P29" s="73">
        <v>4</v>
      </c>
      <c r="Q29" s="73">
        <v>4</v>
      </c>
      <c r="R29" s="73">
        <v>2</v>
      </c>
      <c r="S29" s="73">
        <v>3</v>
      </c>
      <c r="T29" s="73">
        <v>2</v>
      </c>
      <c r="U29" s="73">
        <v>4</v>
      </c>
      <c r="V29" s="73">
        <v>3</v>
      </c>
      <c r="W29" s="73">
        <v>2</v>
      </c>
      <c r="X29" s="73">
        <v>3</v>
      </c>
      <c r="Y29" s="87">
        <v>2</v>
      </c>
      <c r="Z29" s="74">
        <v>234</v>
      </c>
      <c r="AA29" s="73">
        <v>24</v>
      </c>
      <c r="AB29" s="73">
        <v>13</v>
      </c>
      <c r="AC29" s="73">
        <v>134</v>
      </c>
      <c r="AD29" s="75">
        <v>24</v>
      </c>
      <c r="AE29" s="109">
        <f t="shared" si="0"/>
        <v>32</v>
      </c>
      <c r="AF29" s="46">
        <v>3</v>
      </c>
      <c r="AG29" s="122">
        <v>5</v>
      </c>
      <c r="AH29" s="45">
        <v>0</v>
      </c>
      <c r="AI29" s="50">
        <v>5</v>
      </c>
      <c r="AJ29" s="119">
        <f t="shared" si="1"/>
        <v>13</v>
      </c>
      <c r="AK29" s="184">
        <f t="shared" si="2"/>
        <v>45</v>
      </c>
      <c r="AL29" s="189" t="s">
        <v>186</v>
      </c>
    </row>
    <row r="30" spans="1:38" x14ac:dyDescent="0.25">
      <c r="A30" s="80">
        <f t="shared" si="3"/>
        <v>28</v>
      </c>
      <c r="B30" s="127" t="str">
        <f>CONCATENATE(VLOOKUP($E30,'[1]7-8 классы'!$B:$H,2,FALSE)," ",VLOOKUP($E30,'[1]7-8 классы'!$B:$H,3,FALSE)," ",VLOOKUP($E30,'[1]7-8 классы'!$B:$H,4,FALSE))</f>
        <v>Шуматов Дмитрий Юрьевич</v>
      </c>
      <c r="C30" s="125" t="str">
        <f>VLOOKUP($E30,'[1]7-8 классы'!$B:$H,7,FALSE)</f>
        <v>Гимназия 17</v>
      </c>
      <c r="D30" s="133">
        <f>VLOOKUP($E30,'[1]7-8 классы'!$B:$H,6,FALSE)</f>
        <v>8</v>
      </c>
      <c r="E30" s="69" t="s">
        <v>53</v>
      </c>
      <c r="F30" s="74">
        <v>1</v>
      </c>
      <c r="G30" s="73">
        <v>1</v>
      </c>
      <c r="H30" s="73">
        <v>2</v>
      </c>
      <c r="I30" s="73">
        <v>1</v>
      </c>
      <c r="J30" s="75">
        <v>2</v>
      </c>
      <c r="K30" s="86">
        <v>4</v>
      </c>
      <c r="L30" s="73">
        <v>2</v>
      </c>
      <c r="M30" s="73">
        <v>2</v>
      </c>
      <c r="N30" s="73">
        <v>2</v>
      </c>
      <c r="O30" s="73">
        <v>1</v>
      </c>
      <c r="P30" s="73">
        <v>4</v>
      </c>
      <c r="Q30" s="73">
        <v>4</v>
      </c>
      <c r="R30" s="73">
        <v>4</v>
      </c>
      <c r="S30" s="73">
        <v>1</v>
      </c>
      <c r="T30" s="73">
        <v>4</v>
      </c>
      <c r="U30" s="73">
        <v>4</v>
      </c>
      <c r="V30" s="73">
        <v>3</v>
      </c>
      <c r="W30" s="73">
        <v>2</v>
      </c>
      <c r="X30" s="73">
        <v>1</v>
      </c>
      <c r="Y30" s="87">
        <v>2</v>
      </c>
      <c r="Z30" s="74">
        <v>1234</v>
      </c>
      <c r="AA30" s="73">
        <v>24</v>
      </c>
      <c r="AB30" s="73">
        <v>1</v>
      </c>
      <c r="AC30" s="73">
        <v>4</v>
      </c>
      <c r="AD30" s="75">
        <v>13</v>
      </c>
      <c r="AE30" s="109">
        <f t="shared" si="0"/>
        <v>32</v>
      </c>
      <c r="AF30" s="46">
        <v>4</v>
      </c>
      <c r="AG30" s="45">
        <v>0</v>
      </c>
      <c r="AH30" s="45">
        <v>6</v>
      </c>
      <c r="AI30" s="50">
        <v>3</v>
      </c>
      <c r="AJ30" s="119">
        <f t="shared" si="1"/>
        <v>13</v>
      </c>
      <c r="AK30" s="184">
        <f t="shared" si="2"/>
        <v>45</v>
      </c>
      <c r="AL30" s="189" t="s">
        <v>186</v>
      </c>
    </row>
    <row r="31" spans="1:38" x14ac:dyDescent="0.25">
      <c r="A31" s="80">
        <f t="shared" si="3"/>
        <v>29</v>
      </c>
      <c r="B31" s="127" t="str">
        <f>CONCATENATE(VLOOKUP($E31,'[1]7-8 классы'!$B:$H,2,FALSE)," ",VLOOKUP($E31,'[1]7-8 классы'!$B:$H,3,FALSE)," ",VLOOKUP($E31,'[1]7-8 классы'!$B:$H,4,FALSE))</f>
        <v>Сидорова Елизавета Алексеевна</v>
      </c>
      <c r="C31" s="125" t="str">
        <f>VLOOKUP($E31,'[1]7-8 классы'!$B:$H,7,FALSE)</f>
        <v>Гимназия 2</v>
      </c>
      <c r="D31" s="133">
        <f>VLOOKUP($E31,'[1]7-8 классы'!$B:$H,6,FALSE)</f>
        <v>8</v>
      </c>
      <c r="E31" s="69" t="s">
        <v>55</v>
      </c>
      <c r="F31" s="74">
        <v>2</v>
      </c>
      <c r="G31" s="73">
        <v>1</v>
      </c>
      <c r="H31" s="73">
        <v>2</v>
      </c>
      <c r="I31" s="73">
        <v>2</v>
      </c>
      <c r="J31" s="75">
        <v>1</v>
      </c>
      <c r="K31" s="86">
        <v>4</v>
      </c>
      <c r="L31" s="73">
        <v>3</v>
      </c>
      <c r="M31" s="73">
        <v>4</v>
      </c>
      <c r="N31" s="73">
        <v>2</v>
      </c>
      <c r="O31" s="73">
        <v>1</v>
      </c>
      <c r="P31" s="73">
        <v>4</v>
      </c>
      <c r="Q31" s="73">
        <v>4</v>
      </c>
      <c r="R31" s="73">
        <v>3</v>
      </c>
      <c r="S31" s="73">
        <v>1</v>
      </c>
      <c r="T31" s="73">
        <v>4</v>
      </c>
      <c r="U31" s="73">
        <v>4</v>
      </c>
      <c r="V31" s="73">
        <v>3</v>
      </c>
      <c r="W31" s="73">
        <v>2</v>
      </c>
      <c r="X31" s="73">
        <v>1</v>
      </c>
      <c r="Y31" s="87">
        <v>2</v>
      </c>
      <c r="Z31" s="74">
        <v>1234</v>
      </c>
      <c r="AA31" s="73">
        <v>24</v>
      </c>
      <c r="AB31" s="73">
        <v>13</v>
      </c>
      <c r="AC31" s="73">
        <v>14</v>
      </c>
      <c r="AD31" s="75">
        <v>24</v>
      </c>
      <c r="AE31" s="109">
        <f t="shared" si="0"/>
        <v>30</v>
      </c>
      <c r="AF31" s="46">
        <v>2</v>
      </c>
      <c r="AG31" s="122">
        <v>5</v>
      </c>
      <c r="AH31" s="45">
        <v>6</v>
      </c>
      <c r="AI31" s="50">
        <v>1</v>
      </c>
      <c r="AJ31" s="119">
        <f t="shared" si="1"/>
        <v>14</v>
      </c>
      <c r="AK31" s="184">
        <f t="shared" si="2"/>
        <v>44</v>
      </c>
      <c r="AL31" s="189" t="s">
        <v>186</v>
      </c>
    </row>
    <row r="32" spans="1:38" x14ac:dyDescent="0.25">
      <c r="A32" s="80">
        <f t="shared" si="3"/>
        <v>30</v>
      </c>
      <c r="B32" s="127" t="str">
        <f>CONCATENATE(VLOOKUP($E32,'[1]7-8 классы'!$B:$H,2,FALSE)," ",VLOOKUP($E32,'[1]7-8 классы'!$B:$H,3,FALSE)," ",VLOOKUP($E32,'[1]7-8 классы'!$B:$H,4,FALSE))</f>
        <v>Михайлов Денис Евгеньевич</v>
      </c>
      <c r="C32" s="125" t="str">
        <f>VLOOKUP($E32,'[1]7-8 классы'!$B:$H,7,FALSE)</f>
        <v>Гимназия 17</v>
      </c>
      <c r="D32" s="133" t="str">
        <f>VLOOKUP($E32,'[1]7-8 классы'!$B:$H,6,FALSE)</f>
        <v>7 б</v>
      </c>
      <c r="E32" s="69" t="s">
        <v>32</v>
      </c>
      <c r="F32" s="74">
        <v>2</v>
      </c>
      <c r="G32" s="73">
        <v>2</v>
      </c>
      <c r="H32" s="73">
        <v>1</v>
      </c>
      <c r="I32" s="73">
        <v>2</v>
      </c>
      <c r="J32" s="75">
        <v>1</v>
      </c>
      <c r="K32" s="86">
        <v>3</v>
      </c>
      <c r="L32" s="73">
        <v>2</v>
      </c>
      <c r="M32" s="73">
        <v>4</v>
      </c>
      <c r="N32" s="73">
        <v>2</v>
      </c>
      <c r="O32" s="73">
        <v>3</v>
      </c>
      <c r="P32" s="73">
        <v>4</v>
      </c>
      <c r="Q32" s="73">
        <v>4</v>
      </c>
      <c r="R32" s="73">
        <v>3</v>
      </c>
      <c r="S32" s="73">
        <v>2</v>
      </c>
      <c r="T32" s="73">
        <v>4</v>
      </c>
      <c r="U32" s="73">
        <v>4</v>
      </c>
      <c r="V32" s="73">
        <v>3</v>
      </c>
      <c r="W32" s="73">
        <v>2</v>
      </c>
      <c r="X32" s="73">
        <v>1</v>
      </c>
      <c r="Y32" s="87">
        <v>2</v>
      </c>
      <c r="Z32" s="74">
        <v>23</v>
      </c>
      <c r="AA32" s="73">
        <v>24</v>
      </c>
      <c r="AB32" s="73">
        <v>123</v>
      </c>
      <c r="AC32" s="73">
        <v>134</v>
      </c>
      <c r="AD32" s="75">
        <v>13</v>
      </c>
      <c r="AE32" s="109">
        <f t="shared" si="0"/>
        <v>25</v>
      </c>
      <c r="AF32" s="46">
        <v>2</v>
      </c>
      <c r="AG32" s="45">
        <v>5</v>
      </c>
      <c r="AH32" s="45">
        <v>6</v>
      </c>
      <c r="AI32" s="50">
        <v>5</v>
      </c>
      <c r="AJ32" s="119">
        <f t="shared" si="1"/>
        <v>18</v>
      </c>
      <c r="AK32" s="184">
        <f t="shared" si="2"/>
        <v>43</v>
      </c>
      <c r="AL32" s="189" t="s">
        <v>186</v>
      </c>
    </row>
    <row r="33" spans="1:38" x14ac:dyDescent="0.25">
      <c r="A33" s="80">
        <f t="shared" si="3"/>
        <v>31</v>
      </c>
      <c r="B33" s="127" t="str">
        <f>CONCATENATE(VLOOKUP($E33,'[1]7-8 классы'!$B:$H,2,FALSE)," ",VLOOKUP($E33,'[1]7-8 классы'!$B:$H,3,FALSE)," ",VLOOKUP($E33,'[1]7-8 классы'!$B:$H,4,FALSE))</f>
        <v>Жидко Антон Владимирович</v>
      </c>
      <c r="C33" s="125" t="str">
        <f>VLOOKUP($E33,'[1]7-8 классы'!$B:$H,7,FALSE)</f>
        <v>Гимназия 17</v>
      </c>
      <c r="D33" s="133" t="str">
        <f>VLOOKUP($E33,'[1]7-8 классы'!$B:$H,6,FALSE)</f>
        <v>8"б"</v>
      </c>
      <c r="E33" s="69" t="s">
        <v>94</v>
      </c>
      <c r="F33" s="74">
        <v>2</v>
      </c>
      <c r="G33" s="73">
        <v>1</v>
      </c>
      <c r="H33" s="73">
        <v>1</v>
      </c>
      <c r="I33" s="73">
        <v>1</v>
      </c>
      <c r="J33" s="75">
        <v>2</v>
      </c>
      <c r="K33" s="86">
        <v>4</v>
      </c>
      <c r="L33" s="73">
        <v>3</v>
      </c>
      <c r="M33" s="73">
        <v>1</v>
      </c>
      <c r="N33" s="73">
        <v>2</v>
      </c>
      <c r="O33" s="73">
        <v>3</v>
      </c>
      <c r="P33" s="73">
        <v>4</v>
      </c>
      <c r="Q33" s="73">
        <v>1</v>
      </c>
      <c r="R33" s="73">
        <v>3</v>
      </c>
      <c r="S33" s="73">
        <v>1</v>
      </c>
      <c r="T33" s="73">
        <v>1</v>
      </c>
      <c r="U33" s="73">
        <v>4</v>
      </c>
      <c r="V33" s="73">
        <v>3</v>
      </c>
      <c r="W33" s="73">
        <v>2</v>
      </c>
      <c r="X33" s="73">
        <v>2</v>
      </c>
      <c r="Y33" s="87">
        <v>2</v>
      </c>
      <c r="Z33" s="74">
        <v>234</v>
      </c>
      <c r="AA33" s="73">
        <v>24</v>
      </c>
      <c r="AB33" s="73">
        <v>13</v>
      </c>
      <c r="AC33" s="73">
        <v>134</v>
      </c>
      <c r="AD33" s="75">
        <v>13</v>
      </c>
      <c r="AE33" s="109">
        <f t="shared" si="0"/>
        <v>19</v>
      </c>
      <c r="AF33" s="46">
        <v>3</v>
      </c>
      <c r="AG33" s="45">
        <v>5</v>
      </c>
      <c r="AH33" s="45">
        <v>6</v>
      </c>
      <c r="AI33" s="50">
        <v>10</v>
      </c>
      <c r="AJ33" s="119">
        <f t="shared" si="1"/>
        <v>24</v>
      </c>
      <c r="AK33" s="184">
        <f t="shared" si="2"/>
        <v>43</v>
      </c>
      <c r="AL33" s="189" t="s">
        <v>186</v>
      </c>
    </row>
    <row r="34" spans="1:38" x14ac:dyDescent="0.25">
      <c r="A34" s="80">
        <f t="shared" si="3"/>
        <v>32</v>
      </c>
      <c r="B34" s="127" t="str">
        <f>CONCATENATE(VLOOKUP($E34,'[1]7-8 классы'!$B:$H,2,FALSE)," ",VLOOKUP($E34,'[1]7-8 классы'!$B:$H,3,FALSE)," ",VLOOKUP($E34,'[1]7-8 классы'!$B:$H,4,FALSE))</f>
        <v>Останина Жанна Алексеевна</v>
      </c>
      <c r="C34" s="125" t="str">
        <f>VLOOKUP($E34,'[1]7-8 классы'!$B:$H,7,FALSE)</f>
        <v>Гимназия 2</v>
      </c>
      <c r="D34" s="133" t="str">
        <f>VLOOKUP($E34,'[1]7-8 классы'!$B:$H,6,FALSE)</f>
        <v>8В</v>
      </c>
      <c r="E34" s="69" t="s">
        <v>107</v>
      </c>
      <c r="F34" s="74">
        <v>2</v>
      </c>
      <c r="G34" s="73">
        <v>2</v>
      </c>
      <c r="H34" s="73">
        <v>1</v>
      </c>
      <c r="I34" s="73">
        <v>1</v>
      </c>
      <c r="J34" s="75">
        <v>2</v>
      </c>
      <c r="K34" s="86">
        <v>4</v>
      </c>
      <c r="L34" s="73">
        <v>1</v>
      </c>
      <c r="M34" s="73">
        <v>3</v>
      </c>
      <c r="N34" s="73">
        <v>2</v>
      </c>
      <c r="O34" s="73">
        <v>3</v>
      </c>
      <c r="P34" s="73">
        <v>4</v>
      </c>
      <c r="Q34" s="73">
        <v>4</v>
      </c>
      <c r="R34" s="73">
        <v>4</v>
      </c>
      <c r="S34" s="73">
        <v>3</v>
      </c>
      <c r="T34" s="73">
        <v>1</v>
      </c>
      <c r="U34" s="73">
        <v>4</v>
      </c>
      <c r="V34" s="73">
        <v>3</v>
      </c>
      <c r="W34" s="73">
        <v>2</v>
      </c>
      <c r="X34" s="73">
        <v>1</v>
      </c>
      <c r="Y34" s="87">
        <v>2</v>
      </c>
      <c r="Z34" s="74">
        <v>1234</v>
      </c>
      <c r="AA34" s="73">
        <v>24</v>
      </c>
      <c r="AB34" s="73">
        <v>13</v>
      </c>
      <c r="AC34" s="73">
        <v>134</v>
      </c>
      <c r="AD34" s="75">
        <v>24</v>
      </c>
      <c r="AE34" s="109">
        <f t="shared" si="0"/>
        <v>34</v>
      </c>
      <c r="AF34" s="46">
        <v>2</v>
      </c>
      <c r="AG34" s="45">
        <v>1</v>
      </c>
      <c r="AH34" s="45">
        <v>5.5</v>
      </c>
      <c r="AI34" s="50">
        <v>0</v>
      </c>
      <c r="AJ34" s="119">
        <f t="shared" si="1"/>
        <v>8.5</v>
      </c>
      <c r="AK34" s="184">
        <f t="shared" si="2"/>
        <v>42.5</v>
      </c>
      <c r="AL34" s="189" t="s">
        <v>186</v>
      </c>
    </row>
    <row r="35" spans="1:38" x14ac:dyDescent="0.25">
      <c r="A35" s="80">
        <f t="shared" si="3"/>
        <v>33</v>
      </c>
      <c r="B35" s="127" t="str">
        <f>CONCATENATE(VLOOKUP($E35,'[1]7-8 классы'!$B:$H,2,FALSE)," ",VLOOKUP($E35,'[1]7-8 классы'!$B:$H,3,FALSE)," ",VLOOKUP($E35,'[1]7-8 классы'!$B:$H,4,FALSE))</f>
        <v>Балтачева Кира Дмитриевна</v>
      </c>
      <c r="C35" s="125" t="str">
        <f>VLOOKUP($E35,'[1]7-8 классы'!$B:$H,7,FALSE)</f>
        <v>Лицей 10</v>
      </c>
      <c r="D35" s="133">
        <f>VLOOKUP($E35,'[1]7-8 классы'!$B:$H,6,FALSE)</f>
        <v>7</v>
      </c>
      <c r="E35" s="69" t="s">
        <v>49</v>
      </c>
      <c r="F35" s="74">
        <v>2</v>
      </c>
      <c r="G35" s="73">
        <v>2</v>
      </c>
      <c r="H35" s="73">
        <v>2</v>
      </c>
      <c r="I35" s="73">
        <v>1</v>
      </c>
      <c r="J35" s="75">
        <v>1</v>
      </c>
      <c r="K35" s="86">
        <v>4</v>
      </c>
      <c r="L35" s="73">
        <v>2</v>
      </c>
      <c r="M35" s="73">
        <v>3</v>
      </c>
      <c r="N35" s="73">
        <v>2</v>
      </c>
      <c r="O35" s="73">
        <v>1</v>
      </c>
      <c r="P35" s="73">
        <v>4</v>
      </c>
      <c r="Q35" s="73">
        <v>4</v>
      </c>
      <c r="R35" s="73">
        <v>4</v>
      </c>
      <c r="S35" s="73">
        <v>3</v>
      </c>
      <c r="T35" s="73">
        <v>2</v>
      </c>
      <c r="U35" s="73">
        <v>1</v>
      </c>
      <c r="V35" s="73">
        <v>3</v>
      </c>
      <c r="W35" s="73">
        <v>2</v>
      </c>
      <c r="X35" s="73">
        <v>1</v>
      </c>
      <c r="Y35" s="87">
        <v>1</v>
      </c>
      <c r="Z35" s="74">
        <v>13</v>
      </c>
      <c r="AA35" s="73">
        <v>24</v>
      </c>
      <c r="AB35" s="73">
        <v>123</v>
      </c>
      <c r="AC35" s="73">
        <v>34</v>
      </c>
      <c r="AD35" s="75">
        <v>24</v>
      </c>
      <c r="AE35" s="109">
        <f t="shared" ref="AE35:AE66" si="4">1*(SUM(IF(F35=$F$1,1,0),IF(G35=$G$1,1,0),IF(H35=$H$1,1,0),IF(I35=$I$1,1,0),IF(J35=$J$1,1,0)))+2*(SUM(IF(K35=$K$1,1,0),IF(L35=$L$1,1,0),IF(M35=$M$1,1,0),IF(N35=$N$1,1,0),IF(O35=$O$1,1,0),IF(P35=$P$1,1,0),IF(Q35=$Q$1,1,0),IF(R35=$R$1,1,0),IF(S35=$S$1,1,0),IF(T35=$T$1,1,0)))+2*(SUM(IF(U35=$U$1,1,0),IF(V35=$V$1,1,0),IF(W35=$W$1,1,0),IF(X35=$X$1,1,0),IF(Y35=$Y$1,1,0)))+3*(SUM(IF(Z35=$Z$1,1,0),IF(AA35=$AA$1,1,0),IF(AB35=$AB$1,1,0),IF(AC35=$AC$1,1,0),IF(AD35=$AD$1,1,0)))</f>
        <v>34</v>
      </c>
      <c r="AF35" s="46">
        <v>3</v>
      </c>
      <c r="AG35" s="122">
        <v>5</v>
      </c>
      <c r="AH35" s="45">
        <v>0</v>
      </c>
      <c r="AI35" s="50">
        <v>0</v>
      </c>
      <c r="AJ35" s="119">
        <f t="shared" ref="AJ35:AJ66" si="5">SUM(AF35:AI35)</f>
        <v>8</v>
      </c>
      <c r="AK35" s="184">
        <f t="shared" ref="AK35:AK66" si="6">AE35+AJ35</f>
        <v>42</v>
      </c>
      <c r="AL35" s="189" t="s">
        <v>186</v>
      </c>
    </row>
    <row r="36" spans="1:38" x14ac:dyDescent="0.25">
      <c r="A36" s="80">
        <f t="shared" ref="A36:A67" si="7">A35+1</f>
        <v>34</v>
      </c>
      <c r="B36" s="127" t="str">
        <f>CONCATENATE(VLOOKUP($E36,'[1]7-8 классы'!$B:$H,2,FALSE)," ",VLOOKUP($E36,'[1]7-8 классы'!$B:$H,3,FALSE)," ",VLOOKUP($E36,'[1]7-8 классы'!$B:$H,4,FALSE))</f>
        <v>Хачикян Кристина Рафиловна</v>
      </c>
      <c r="C36" s="125" t="str">
        <f>VLOOKUP($E36,'[1]7-8 классы'!$B:$H,7,FALSE)</f>
        <v>Лицей 4</v>
      </c>
      <c r="D36" s="133">
        <f>VLOOKUP($E36,'[1]7-8 классы'!$B:$H,6,FALSE)</f>
        <v>8</v>
      </c>
      <c r="E36" s="69" t="s">
        <v>77</v>
      </c>
      <c r="F36" s="74">
        <v>2</v>
      </c>
      <c r="G36" s="73">
        <v>2</v>
      </c>
      <c r="H36" s="73">
        <v>2</v>
      </c>
      <c r="I36" s="73">
        <v>1</v>
      </c>
      <c r="J36" s="75">
        <v>2</v>
      </c>
      <c r="K36" s="86">
        <v>4</v>
      </c>
      <c r="L36" s="73">
        <v>1</v>
      </c>
      <c r="M36" s="73">
        <v>3</v>
      </c>
      <c r="N36" s="73">
        <v>2</v>
      </c>
      <c r="O36" s="73">
        <v>1</v>
      </c>
      <c r="P36" s="73">
        <v>2</v>
      </c>
      <c r="Q36" s="73">
        <v>4</v>
      </c>
      <c r="R36" s="73">
        <v>2</v>
      </c>
      <c r="S36" s="73">
        <v>3</v>
      </c>
      <c r="T36" s="73">
        <v>1</v>
      </c>
      <c r="U36" s="73">
        <v>4</v>
      </c>
      <c r="V36" s="73">
        <v>3</v>
      </c>
      <c r="W36" s="73">
        <v>1</v>
      </c>
      <c r="X36" s="73">
        <v>1</v>
      </c>
      <c r="Y36" s="87">
        <v>2</v>
      </c>
      <c r="Z36" s="74">
        <v>123</v>
      </c>
      <c r="AA36" s="73">
        <v>24</v>
      </c>
      <c r="AB36" s="73">
        <v>14</v>
      </c>
      <c r="AC36" s="73">
        <v>34</v>
      </c>
      <c r="AD36" s="75">
        <v>24</v>
      </c>
      <c r="AE36" s="109">
        <f t="shared" si="4"/>
        <v>32</v>
      </c>
      <c r="AF36" s="46">
        <v>0</v>
      </c>
      <c r="AG36" s="45">
        <v>5</v>
      </c>
      <c r="AH36" s="45">
        <v>5</v>
      </c>
      <c r="AI36" s="50" t="s">
        <v>182</v>
      </c>
      <c r="AJ36" s="119">
        <f t="shared" si="5"/>
        <v>10</v>
      </c>
      <c r="AK36" s="184">
        <f t="shared" si="6"/>
        <v>42</v>
      </c>
      <c r="AL36" s="189" t="s">
        <v>186</v>
      </c>
    </row>
    <row r="37" spans="1:38" x14ac:dyDescent="0.25">
      <c r="A37" s="80">
        <f t="shared" si="7"/>
        <v>35</v>
      </c>
      <c r="B37" s="127" t="str">
        <f>CONCATENATE(VLOOKUP($E37,'[1]7-8 классы'!$B:$H,2,FALSE)," ",VLOOKUP($E37,'[1]7-8 классы'!$B:$H,3,FALSE)," ",VLOOKUP($E37,'[1]7-8 классы'!$B:$H,4,FALSE))</f>
        <v>Бекетова Маргарита Станиславовна</v>
      </c>
      <c r="C37" s="125" t="str">
        <f>VLOOKUP($E37,'[1]7-8 классы'!$B:$H,7,FALSE)</f>
        <v>Гимназия 2</v>
      </c>
      <c r="D37" s="133">
        <f>VLOOKUP($E37,'[1]7-8 классы'!$B:$H,6,FALSE)</f>
        <v>7</v>
      </c>
      <c r="E37" s="69" t="s">
        <v>74</v>
      </c>
      <c r="F37" s="74">
        <v>1</v>
      </c>
      <c r="G37" s="73">
        <v>2</v>
      </c>
      <c r="H37" s="73">
        <v>2</v>
      </c>
      <c r="I37" s="73">
        <v>1</v>
      </c>
      <c r="J37" s="75">
        <v>1</v>
      </c>
      <c r="K37" s="86">
        <v>3</v>
      </c>
      <c r="L37" s="73">
        <v>2</v>
      </c>
      <c r="M37" s="73">
        <v>1</v>
      </c>
      <c r="N37" s="73">
        <v>2</v>
      </c>
      <c r="O37" s="73">
        <v>4</v>
      </c>
      <c r="P37" s="73">
        <v>4</v>
      </c>
      <c r="Q37" s="73">
        <v>4</v>
      </c>
      <c r="R37" s="73">
        <v>3</v>
      </c>
      <c r="S37" s="73">
        <v>1</v>
      </c>
      <c r="T37" s="73">
        <v>3</v>
      </c>
      <c r="U37" s="73">
        <v>4</v>
      </c>
      <c r="V37" s="73">
        <v>3</v>
      </c>
      <c r="W37" s="73">
        <v>2</v>
      </c>
      <c r="X37" s="73">
        <v>1</v>
      </c>
      <c r="Y37" s="87">
        <v>2</v>
      </c>
      <c r="Z37" s="74">
        <v>123</v>
      </c>
      <c r="AA37" s="73">
        <v>24</v>
      </c>
      <c r="AB37" s="73">
        <v>1234</v>
      </c>
      <c r="AC37" s="73">
        <v>24</v>
      </c>
      <c r="AD37" s="75">
        <v>13</v>
      </c>
      <c r="AE37" s="109">
        <f t="shared" si="4"/>
        <v>27</v>
      </c>
      <c r="AF37" s="46">
        <v>0</v>
      </c>
      <c r="AG37" s="45">
        <v>5</v>
      </c>
      <c r="AH37" s="45">
        <v>0</v>
      </c>
      <c r="AI37" s="50">
        <v>10</v>
      </c>
      <c r="AJ37" s="119">
        <f t="shared" si="5"/>
        <v>15</v>
      </c>
      <c r="AK37" s="184">
        <f t="shared" si="6"/>
        <v>42</v>
      </c>
      <c r="AL37" s="189" t="s">
        <v>186</v>
      </c>
    </row>
    <row r="38" spans="1:38" x14ac:dyDescent="0.25">
      <c r="A38" s="80">
        <f t="shared" si="7"/>
        <v>36</v>
      </c>
      <c r="B38" s="127" t="str">
        <f>CONCATENATE(VLOOKUP($E38,'[1]7-8 классы'!$B:$H,2,FALSE)," ",VLOOKUP($E38,'[1]7-8 классы'!$B:$H,3,FALSE)," ",VLOOKUP($E38,'[1]7-8 классы'!$B:$H,4,FALSE))</f>
        <v>Шестаков Макисм Олегович</v>
      </c>
      <c r="C38" s="125" t="str">
        <f>VLOOKUP($E38,'[1]7-8 классы'!$B:$H,7,FALSE)</f>
        <v>Лицей 10</v>
      </c>
      <c r="D38" s="133">
        <f>VLOOKUP($E38,'[1]7-8 классы'!$B:$H,6,FALSE)</f>
        <v>7</v>
      </c>
      <c r="E38" s="69" t="s">
        <v>70</v>
      </c>
      <c r="F38" s="74">
        <v>2</v>
      </c>
      <c r="G38" s="73">
        <v>1</v>
      </c>
      <c r="H38" s="73">
        <v>1</v>
      </c>
      <c r="I38" s="73">
        <v>2</v>
      </c>
      <c r="J38" s="75">
        <v>2</v>
      </c>
      <c r="K38" s="86">
        <v>1</v>
      </c>
      <c r="L38" s="73">
        <v>2</v>
      </c>
      <c r="M38" s="73">
        <v>2</v>
      </c>
      <c r="N38" s="73">
        <v>2</v>
      </c>
      <c r="O38" s="73">
        <v>4</v>
      </c>
      <c r="P38" s="73">
        <v>1</v>
      </c>
      <c r="Q38" s="73">
        <v>4</v>
      </c>
      <c r="R38" s="73">
        <v>3</v>
      </c>
      <c r="S38" s="73">
        <v>3</v>
      </c>
      <c r="T38" s="73">
        <v>4</v>
      </c>
      <c r="U38" s="73">
        <v>4</v>
      </c>
      <c r="V38" s="73">
        <v>3</v>
      </c>
      <c r="W38" s="73">
        <v>2</v>
      </c>
      <c r="X38" s="73">
        <v>1</v>
      </c>
      <c r="Y38" s="87">
        <v>2</v>
      </c>
      <c r="Z38" s="74">
        <v>1234</v>
      </c>
      <c r="AA38" s="73">
        <v>24</v>
      </c>
      <c r="AB38" s="73">
        <v>134</v>
      </c>
      <c r="AC38" s="73">
        <v>134</v>
      </c>
      <c r="AD38" s="75">
        <v>13</v>
      </c>
      <c r="AE38" s="109">
        <f t="shared" si="4"/>
        <v>25</v>
      </c>
      <c r="AF38" s="46">
        <v>3</v>
      </c>
      <c r="AG38" s="45">
        <v>3</v>
      </c>
      <c r="AH38" s="45">
        <v>6</v>
      </c>
      <c r="AI38" s="50">
        <v>5</v>
      </c>
      <c r="AJ38" s="119">
        <f t="shared" si="5"/>
        <v>17</v>
      </c>
      <c r="AK38" s="184">
        <f t="shared" si="6"/>
        <v>42</v>
      </c>
      <c r="AL38" s="189" t="s">
        <v>186</v>
      </c>
    </row>
    <row r="39" spans="1:38" x14ac:dyDescent="0.25">
      <c r="A39" s="80">
        <f t="shared" si="7"/>
        <v>37</v>
      </c>
      <c r="B39" s="127" t="str">
        <f>CONCATENATE(VLOOKUP($E39,'[1]7-8 классы'!$B:$H,2,FALSE)," ",VLOOKUP($E39,'[1]7-8 классы'!$B:$H,3,FALSE)," ",VLOOKUP($E39,'[1]7-8 классы'!$B:$H,4,FALSE))</f>
        <v>Белов Егор Александрович</v>
      </c>
      <c r="C39" s="125" t="str">
        <f>VLOOKUP($E39,'[1]7-8 классы'!$B:$H,7,FALSE)</f>
        <v>Гимназия 17</v>
      </c>
      <c r="D39" s="133" t="str">
        <f>VLOOKUP($E39,'[1]7-8 классы'!$B:$H,6,FALSE)</f>
        <v>8В</v>
      </c>
      <c r="E39" s="69" t="s">
        <v>35</v>
      </c>
      <c r="F39" s="74">
        <v>2</v>
      </c>
      <c r="G39" s="73">
        <v>1</v>
      </c>
      <c r="H39" s="73">
        <v>2</v>
      </c>
      <c r="I39" s="73">
        <v>1</v>
      </c>
      <c r="J39" s="75">
        <v>2</v>
      </c>
      <c r="K39" s="86">
        <v>4</v>
      </c>
      <c r="L39" s="73">
        <v>1</v>
      </c>
      <c r="M39" s="73">
        <v>1</v>
      </c>
      <c r="N39" s="73">
        <v>2</v>
      </c>
      <c r="O39" s="73">
        <v>4</v>
      </c>
      <c r="P39" s="73">
        <v>4</v>
      </c>
      <c r="Q39" s="73">
        <v>4</v>
      </c>
      <c r="R39" s="73">
        <v>2</v>
      </c>
      <c r="S39" s="73">
        <v>3</v>
      </c>
      <c r="T39" s="73">
        <v>1</v>
      </c>
      <c r="U39" s="73">
        <v>4</v>
      </c>
      <c r="V39" s="73">
        <v>4</v>
      </c>
      <c r="W39" s="73">
        <v>2</v>
      </c>
      <c r="X39" s="73">
        <v>1</v>
      </c>
      <c r="Y39" s="87">
        <v>2</v>
      </c>
      <c r="Z39" s="74">
        <v>1234</v>
      </c>
      <c r="AA39" s="73">
        <v>24</v>
      </c>
      <c r="AB39" s="73">
        <v>3</v>
      </c>
      <c r="AC39" s="73">
        <v>4</v>
      </c>
      <c r="AD39" s="75">
        <v>3</v>
      </c>
      <c r="AE39" s="109">
        <f t="shared" si="4"/>
        <v>29</v>
      </c>
      <c r="AF39" s="46">
        <v>1</v>
      </c>
      <c r="AG39" s="122">
        <v>1</v>
      </c>
      <c r="AH39" s="45">
        <v>0</v>
      </c>
      <c r="AI39" s="50">
        <v>9</v>
      </c>
      <c r="AJ39" s="119">
        <f t="shared" si="5"/>
        <v>11</v>
      </c>
      <c r="AK39" s="184">
        <f t="shared" si="6"/>
        <v>40</v>
      </c>
      <c r="AL39" s="189" t="s">
        <v>186</v>
      </c>
    </row>
    <row r="40" spans="1:38" x14ac:dyDescent="0.25">
      <c r="A40" s="80">
        <f t="shared" si="7"/>
        <v>38</v>
      </c>
      <c r="B40" s="127" t="str">
        <f>CONCATENATE(VLOOKUP($E40,'[1]7-8 классы'!$B:$H,2,FALSE)," ",VLOOKUP($E40,'[1]7-8 классы'!$B:$H,3,FALSE)," ",VLOOKUP($E40,'[1]7-8 классы'!$B:$H,4,FALSE))</f>
        <v>Сотина Алиса Александровна</v>
      </c>
      <c r="C40" s="125" t="str">
        <f>VLOOKUP($E40,'[1]7-8 классы'!$B:$H,7,FALSE)</f>
        <v>Гимназия 2</v>
      </c>
      <c r="D40" s="133" t="str">
        <f>VLOOKUP($E40,'[1]7-8 классы'!$B:$H,6,FALSE)</f>
        <v>7Г</v>
      </c>
      <c r="E40" s="69" t="s">
        <v>47</v>
      </c>
      <c r="F40" s="74">
        <v>2</v>
      </c>
      <c r="G40" s="73">
        <v>1</v>
      </c>
      <c r="H40" s="73">
        <v>1</v>
      </c>
      <c r="I40" s="73">
        <v>2</v>
      </c>
      <c r="J40" s="75">
        <v>1</v>
      </c>
      <c r="K40" s="86">
        <v>4</v>
      </c>
      <c r="L40" s="73">
        <v>3</v>
      </c>
      <c r="M40" s="73">
        <v>3</v>
      </c>
      <c r="N40" s="73">
        <v>2</v>
      </c>
      <c r="O40" s="73">
        <v>1</v>
      </c>
      <c r="P40" s="73">
        <v>4</v>
      </c>
      <c r="Q40" s="73">
        <v>4</v>
      </c>
      <c r="R40" s="73">
        <v>2</v>
      </c>
      <c r="S40" s="73">
        <v>3</v>
      </c>
      <c r="T40" s="73">
        <v>2</v>
      </c>
      <c r="U40" s="73">
        <v>4</v>
      </c>
      <c r="V40" s="73">
        <v>3</v>
      </c>
      <c r="W40" s="73">
        <v>2</v>
      </c>
      <c r="X40" s="73">
        <v>1</v>
      </c>
      <c r="Y40" s="87">
        <v>2</v>
      </c>
      <c r="Z40" s="74">
        <v>234</v>
      </c>
      <c r="AA40" s="73">
        <v>24</v>
      </c>
      <c r="AB40" s="73">
        <v>3</v>
      </c>
      <c r="AC40" s="73">
        <v>1234</v>
      </c>
      <c r="AD40" s="75">
        <v>234</v>
      </c>
      <c r="AE40" s="109">
        <f t="shared" si="4"/>
        <v>32</v>
      </c>
      <c r="AF40" s="46">
        <v>4</v>
      </c>
      <c r="AG40" s="122">
        <v>0</v>
      </c>
      <c r="AH40" s="45">
        <v>0</v>
      </c>
      <c r="AI40" s="50">
        <v>3</v>
      </c>
      <c r="AJ40" s="119">
        <f t="shared" si="5"/>
        <v>7</v>
      </c>
      <c r="AK40" s="184">
        <f t="shared" si="6"/>
        <v>39</v>
      </c>
      <c r="AL40" s="189" t="s">
        <v>186</v>
      </c>
    </row>
    <row r="41" spans="1:38" x14ac:dyDescent="0.25">
      <c r="A41" s="80">
        <f t="shared" si="7"/>
        <v>39</v>
      </c>
      <c r="B41" s="127" t="str">
        <f>CONCATENATE(VLOOKUP($E41,'[1]7-8 классы'!$B:$H,2,FALSE)," ",VLOOKUP($E41,'[1]7-8 классы'!$B:$H,3,FALSE)," ",VLOOKUP($E41,'[1]7-8 классы'!$B:$H,4,FALSE))</f>
        <v>Полушкина Евгения Юрьевна</v>
      </c>
      <c r="C41" s="125" t="str">
        <f>VLOOKUP($E41,'[1]7-8 классы'!$B:$H,7,FALSE)</f>
        <v>Гимназия 2</v>
      </c>
      <c r="D41" s="133" t="str">
        <f>VLOOKUP($E41,'[1]7-8 классы'!$B:$H,6,FALSE)</f>
        <v>7 Г</v>
      </c>
      <c r="E41" s="69" t="s">
        <v>71</v>
      </c>
      <c r="F41" s="74">
        <v>2</v>
      </c>
      <c r="G41" s="73">
        <v>2</v>
      </c>
      <c r="H41" s="73">
        <v>2</v>
      </c>
      <c r="I41" s="73">
        <v>1</v>
      </c>
      <c r="J41" s="75">
        <v>2</v>
      </c>
      <c r="K41" s="86">
        <v>3</v>
      </c>
      <c r="L41" s="73">
        <v>1</v>
      </c>
      <c r="M41" s="73">
        <v>3</v>
      </c>
      <c r="N41" s="73">
        <v>2</v>
      </c>
      <c r="O41" s="73">
        <v>1</v>
      </c>
      <c r="P41" s="73">
        <v>1</v>
      </c>
      <c r="Q41" s="73">
        <v>4</v>
      </c>
      <c r="R41" s="73">
        <v>2</v>
      </c>
      <c r="S41" s="73">
        <v>3</v>
      </c>
      <c r="T41" s="73">
        <v>4</v>
      </c>
      <c r="U41" s="73">
        <v>4</v>
      </c>
      <c r="V41" s="73">
        <v>3</v>
      </c>
      <c r="W41" s="73">
        <v>2</v>
      </c>
      <c r="X41" s="73">
        <v>1</v>
      </c>
      <c r="Y41" s="87">
        <v>2</v>
      </c>
      <c r="Z41" s="74">
        <v>24</v>
      </c>
      <c r="AA41" s="73">
        <v>2</v>
      </c>
      <c r="AB41" s="73">
        <v>13</v>
      </c>
      <c r="AC41" s="73">
        <v>134</v>
      </c>
      <c r="AD41" s="75">
        <v>24</v>
      </c>
      <c r="AE41" s="109">
        <f t="shared" si="4"/>
        <v>29</v>
      </c>
      <c r="AF41" s="46">
        <v>0</v>
      </c>
      <c r="AG41" s="45">
        <v>5</v>
      </c>
      <c r="AH41" s="45">
        <v>0</v>
      </c>
      <c r="AI41" s="50">
        <v>5</v>
      </c>
      <c r="AJ41" s="119">
        <f t="shared" si="5"/>
        <v>10</v>
      </c>
      <c r="AK41" s="184">
        <f t="shared" si="6"/>
        <v>39</v>
      </c>
      <c r="AL41" s="189" t="s">
        <v>186</v>
      </c>
    </row>
    <row r="42" spans="1:38" x14ac:dyDescent="0.25">
      <c r="A42" s="80">
        <f t="shared" si="7"/>
        <v>40</v>
      </c>
      <c r="B42" s="127" t="str">
        <f>CONCATENATE(VLOOKUP($E42,'[1]7-8 классы'!$B:$H,2,FALSE)," ",VLOOKUP($E42,'[1]7-8 классы'!$B:$H,3,FALSE)," ",VLOOKUP($E42,'[1]7-8 классы'!$B:$H,4,FALSE))</f>
        <v>Сергеева Дарья Сергеевна</v>
      </c>
      <c r="C42" s="125" t="str">
        <f>VLOOKUP($E42,'[1]7-8 классы'!$B:$H,7,FALSE)</f>
        <v>Лицей 10</v>
      </c>
      <c r="D42" s="133">
        <f>VLOOKUP($E42,'[1]7-8 классы'!$B:$H,6,FALSE)</f>
        <v>8</v>
      </c>
      <c r="E42" s="69" t="s">
        <v>34</v>
      </c>
      <c r="F42" s="74">
        <v>2</v>
      </c>
      <c r="G42" s="73">
        <v>2</v>
      </c>
      <c r="H42" s="73">
        <v>1</v>
      </c>
      <c r="I42" s="73">
        <v>2</v>
      </c>
      <c r="J42" s="75">
        <v>1</v>
      </c>
      <c r="K42" s="86">
        <v>4</v>
      </c>
      <c r="L42" s="73">
        <v>3</v>
      </c>
      <c r="M42" s="73">
        <v>1</v>
      </c>
      <c r="N42" s="73">
        <v>2</v>
      </c>
      <c r="O42" s="73">
        <v>1</v>
      </c>
      <c r="P42" s="73">
        <v>4</v>
      </c>
      <c r="Q42" s="73">
        <v>4</v>
      </c>
      <c r="R42" s="73">
        <v>2</v>
      </c>
      <c r="S42" s="73">
        <v>4</v>
      </c>
      <c r="T42" s="73">
        <v>4</v>
      </c>
      <c r="U42" s="73">
        <v>4</v>
      </c>
      <c r="V42" s="73">
        <v>1</v>
      </c>
      <c r="W42" s="73">
        <v>1</v>
      </c>
      <c r="X42" s="73">
        <v>2</v>
      </c>
      <c r="Y42" s="87">
        <v>2</v>
      </c>
      <c r="Z42" s="74">
        <v>124</v>
      </c>
      <c r="AA42" s="73">
        <v>24</v>
      </c>
      <c r="AB42" s="73">
        <v>34</v>
      </c>
      <c r="AC42" s="73">
        <v>13</v>
      </c>
      <c r="AD42" s="75">
        <v>24</v>
      </c>
      <c r="AE42" s="109">
        <f t="shared" si="4"/>
        <v>23</v>
      </c>
      <c r="AF42" s="46">
        <v>4</v>
      </c>
      <c r="AG42" s="45">
        <v>5</v>
      </c>
      <c r="AH42" s="45">
        <v>6</v>
      </c>
      <c r="AI42" s="50">
        <v>1</v>
      </c>
      <c r="AJ42" s="119">
        <f t="shared" si="5"/>
        <v>16</v>
      </c>
      <c r="AK42" s="184">
        <f t="shared" si="6"/>
        <v>39</v>
      </c>
      <c r="AL42" s="189" t="s">
        <v>186</v>
      </c>
    </row>
    <row r="43" spans="1:38" x14ac:dyDescent="0.25">
      <c r="A43" s="80">
        <f t="shared" si="7"/>
        <v>41</v>
      </c>
      <c r="B43" s="127" t="str">
        <f>CONCATENATE(VLOOKUP($E43,'[1]7-8 классы'!$B:$H,2,FALSE)," ",VLOOKUP($E43,'[1]7-8 классы'!$B:$H,3,FALSE)," ",VLOOKUP($E43,'[1]7-8 классы'!$B:$H,4,FALSE))</f>
        <v>Леухина Софья Владимировна</v>
      </c>
      <c r="C43" s="125" t="str">
        <f>VLOOKUP($E43,'[1]7-8 классы'!$B:$H,7,FALSE)</f>
        <v>Гимназия 17</v>
      </c>
      <c r="D43" s="133">
        <f>VLOOKUP($E43,'[1]7-8 классы'!$B:$H,6,FALSE)</f>
        <v>7</v>
      </c>
      <c r="E43" s="69" t="s">
        <v>105</v>
      </c>
      <c r="F43" s="74">
        <v>2</v>
      </c>
      <c r="G43" s="73">
        <v>1</v>
      </c>
      <c r="H43" s="73">
        <v>1</v>
      </c>
      <c r="I43" s="73">
        <v>1</v>
      </c>
      <c r="J43" s="75">
        <v>1</v>
      </c>
      <c r="K43" s="86">
        <v>4</v>
      </c>
      <c r="L43" s="73">
        <v>2</v>
      </c>
      <c r="M43" s="73">
        <v>3</v>
      </c>
      <c r="N43" s="73">
        <v>2</v>
      </c>
      <c r="O43" s="73">
        <v>1</v>
      </c>
      <c r="P43" s="73">
        <v>1</v>
      </c>
      <c r="Q43" s="73">
        <v>4</v>
      </c>
      <c r="R43" s="73">
        <v>3</v>
      </c>
      <c r="S43" s="73">
        <v>1</v>
      </c>
      <c r="T43" s="73">
        <v>4</v>
      </c>
      <c r="U43" s="73">
        <v>4</v>
      </c>
      <c r="V43" s="73">
        <v>3</v>
      </c>
      <c r="W43" s="73">
        <v>2</v>
      </c>
      <c r="X43" s="73">
        <v>3</v>
      </c>
      <c r="Y43" s="87">
        <v>2</v>
      </c>
      <c r="Z43" s="74">
        <v>1234</v>
      </c>
      <c r="AA43" s="73">
        <v>24</v>
      </c>
      <c r="AB43" s="73">
        <v>34</v>
      </c>
      <c r="AC43" s="73">
        <v>134</v>
      </c>
      <c r="AD43" s="75">
        <v>24</v>
      </c>
      <c r="AE43" s="109">
        <f t="shared" si="4"/>
        <v>30</v>
      </c>
      <c r="AF43" s="46">
        <v>3.5</v>
      </c>
      <c r="AG43" s="45">
        <v>5</v>
      </c>
      <c r="AH43" s="45">
        <v>0</v>
      </c>
      <c r="AI43" s="50">
        <v>0</v>
      </c>
      <c r="AJ43" s="119">
        <f t="shared" si="5"/>
        <v>8.5</v>
      </c>
      <c r="AK43" s="184">
        <f t="shared" si="6"/>
        <v>38.5</v>
      </c>
      <c r="AL43" s="189" t="s">
        <v>186</v>
      </c>
    </row>
    <row r="44" spans="1:38" x14ac:dyDescent="0.25">
      <c r="A44" s="80">
        <f t="shared" si="7"/>
        <v>42</v>
      </c>
      <c r="B44" s="127" t="str">
        <f>CONCATENATE(VLOOKUP($E44,'[1]7-8 классы'!$B:$H,2,FALSE)," ",VLOOKUP($E44,'[1]7-8 классы'!$B:$H,3,FALSE)," ",VLOOKUP($E44,'[1]7-8 классы'!$B:$H,4,FALSE))</f>
        <v>Медведева Мария Игоревна</v>
      </c>
      <c r="C44" s="125" t="str">
        <f>VLOOKUP($E44,'[1]7-8 классы'!$B:$H,7,FALSE)</f>
        <v>Гимназия 17</v>
      </c>
      <c r="D44" s="133" t="str">
        <f>VLOOKUP($E44,'[1]7-8 классы'!$B:$H,6,FALSE)</f>
        <v>8 А</v>
      </c>
      <c r="E44" s="69" t="s">
        <v>61</v>
      </c>
      <c r="F44" s="74">
        <v>1</v>
      </c>
      <c r="G44" s="73">
        <v>2</v>
      </c>
      <c r="H44" s="73">
        <v>1</v>
      </c>
      <c r="I44" s="73">
        <v>1</v>
      </c>
      <c r="J44" s="75">
        <v>2</v>
      </c>
      <c r="K44" s="86">
        <v>4</v>
      </c>
      <c r="L44" s="73">
        <v>2</v>
      </c>
      <c r="M44" s="73">
        <v>3</v>
      </c>
      <c r="N44" s="73">
        <v>1</v>
      </c>
      <c r="O44" s="73">
        <v>1</v>
      </c>
      <c r="P44" s="73">
        <v>4</v>
      </c>
      <c r="Q44" s="73">
        <v>4</v>
      </c>
      <c r="R44" s="73">
        <v>2</v>
      </c>
      <c r="S44" s="73">
        <v>3</v>
      </c>
      <c r="T44" s="73">
        <v>4</v>
      </c>
      <c r="U44" s="73">
        <v>4</v>
      </c>
      <c r="V44" s="73">
        <v>3</v>
      </c>
      <c r="W44" s="73">
        <v>2</v>
      </c>
      <c r="X44" s="73">
        <v>1</v>
      </c>
      <c r="Y44" s="87">
        <v>2</v>
      </c>
      <c r="Z44" s="74">
        <v>12</v>
      </c>
      <c r="AA44" s="73">
        <v>24</v>
      </c>
      <c r="AB44" s="73">
        <v>13</v>
      </c>
      <c r="AC44" s="73">
        <v>134</v>
      </c>
      <c r="AD44" s="75">
        <v>13</v>
      </c>
      <c r="AE44" s="109">
        <f t="shared" si="4"/>
        <v>33</v>
      </c>
      <c r="AF44" s="46">
        <v>3.5</v>
      </c>
      <c r="AG44" s="45" t="s">
        <v>182</v>
      </c>
      <c r="AH44" s="45">
        <v>1</v>
      </c>
      <c r="AI44" s="50">
        <v>0</v>
      </c>
      <c r="AJ44" s="119">
        <f t="shared" si="5"/>
        <v>4.5</v>
      </c>
      <c r="AK44" s="184">
        <f t="shared" si="6"/>
        <v>37.5</v>
      </c>
      <c r="AL44" s="189" t="s">
        <v>186</v>
      </c>
    </row>
    <row r="45" spans="1:38" x14ac:dyDescent="0.25">
      <c r="A45" s="80">
        <f t="shared" si="7"/>
        <v>43</v>
      </c>
      <c r="B45" s="127" t="str">
        <f>CONCATENATE(VLOOKUP($E45,'[1]7-8 классы'!$B:$H,2,FALSE)," ",VLOOKUP($E45,'[1]7-8 классы'!$B:$H,3,FALSE)," ",VLOOKUP($E45,'[1]7-8 классы'!$B:$H,4,FALSE))</f>
        <v>Копылова Милена Дмитриевна</v>
      </c>
      <c r="C45" s="125" t="str">
        <f>VLOOKUP($E45,'[1]7-8 классы'!$B:$H,7,FALSE)</f>
        <v>Гимназия 2</v>
      </c>
      <c r="D45" s="133">
        <f>VLOOKUP($E45,'[1]7-8 классы'!$B:$H,6,FALSE)</f>
        <v>8</v>
      </c>
      <c r="E45" s="69" t="s">
        <v>104</v>
      </c>
      <c r="F45" s="74">
        <v>2</v>
      </c>
      <c r="G45" s="73">
        <v>1</v>
      </c>
      <c r="H45" s="73">
        <v>2</v>
      </c>
      <c r="I45" s="73">
        <v>1</v>
      </c>
      <c r="J45" s="75">
        <v>1</v>
      </c>
      <c r="K45" s="86">
        <v>4</v>
      </c>
      <c r="L45" s="73">
        <v>4</v>
      </c>
      <c r="M45" s="73">
        <v>3</v>
      </c>
      <c r="N45" s="73">
        <v>2</v>
      </c>
      <c r="O45" s="73">
        <v>1</v>
      </c>
      <c r="P45" s="73">
        <v>4</v>
      </c>
      <c r="Q45" s="73">
        <v>4</v>
      </c>
      <c r="R45" s="73">
        <v>4</v>
      </c>
      <c r="S45" s="73">
        <v>3</v>
      </c>
      <c r="T45" s="73">
        <v>4</v>
      </c>
      <c r="U45" s="73">
        <v>4</v>
      </c>
      <c r="V45" s="73">
        <v>3</v>
      </c>
      <c r="W45" s="73">
        <v>2</v>
      </c>
      <c r="X45" s="73">
        <v>1</v>
      </c>
      <c r="Y45" s="87">
        <v>2</v>
      </c>
      <c r="Z45" s="74">
        <v>124</v>
      </c>
      <c r="AA45" s="73">
        <v>24</v>
      </c>
      <c r="AB45" s="73">
        <v>13</v>
      </c>
      <c r="AC45" s="73">
        <v>134</v>
      </c>
      <c r="AD45" s="75">
        <v>13</v>
      </c>
      <c r="AE45" s="109">
        <f t="shared" si="4"/>
        <v>29</v>
      </c>
      <c r="AF45" s="46">
        <v>3</v>
      </c>
      <c r="AG45" s="45">
        <v>5</v>
      </c>
      <c r="AH45" s="45" t="s">
        <v>182</v>
      </c>
      <c r="AI45" s="50" t="s">
        <v>182</v>
      </c>
      <c r="AJ45" s="119">
        <f t="shared" si="5"/>
        <v>8</v>
      </c>
      <c r="AK45" s="184">
        <f t="shared" si="6"/>
        <v>37</v>
      </c>
      <c r="AL45" s="189" t="s">
        <v>186</v>
      </c>
    </row>
    <row r="46" spans="1:38" x14ac:dyDescent="0.25">
      <c r="A46" s="80">
        <f t="shared" si="7"/>
        <v>44</v>
      </c>
      <c r="B46" s="127" t="str">
        <f>CONCATENATE(VLOOKUP($E46,'[1]7-8 классы'!$B:$H,2,FALSE)," ",VLOOKUP($E46,'[1]7-8 классы'!$B:$H,3,FALSE)," ",VLOOKUP($E46,'[1]7-8 классы'!$B:$H,4,FALSE))</f>
        <v>Подорога Мария Алексеевна</v>
      </c>
      <c r="C46" s="125" t="str">
        <f>VLOOKUP($E46,'[1]7-8 классы'!$B:$H,7,FALSE)</f>
        <v>Гимназия 17</v>
      </c>
      <c r="D46" s="133" t="str">
        <f>VLOOKUP($E46,'[1]7-8 классы'!$B:$H,6,FALSE)</f>
        <v>8-В</v>
      </c>
      <c r="E46" s="69" t="s">
        <v>29</v>
      </c>
      <c r="F46" s="74">
        <v>2</v>
      </c>
      <c r="G46" s="73">
        <v>2</v>
      </c>
      <c r="H46" s="73">
        <v>2</v>
      </c>
      <c r="I46" s="73">
        <v>1</v>
      </c>
      <c r="J46" s="75">
        <v>2</v>
      </c>
      <c r="K46" s="86">
        <v>4</v>
      </c>
      <c r="L46" s="73">
        <v>1</v>
      </c>
      <c r="M46" s="73">
        <v>3</v>
      </c>
      <c r="N46" s="73">
        <v>3</v>
      </c>
      <c r="O46" s="73">
        <v>1</v>
      </c>
      <c r="P46" s="73">
        <v>4</v>
      </c>
      <c r="Q46" s="73">
        <v>4</v>
      </c>
      <c r="R46" s="73">
        <v>2</v>
      </c>
      <c r="S46" s="73">
        <v>3</v>
      </c>
      <c r="T46" s="73">
        <v>1</v>
      </c>
      <c r="U46" s="73">
        <v>4</v>
      </c>
      <c r="V46" s="73">
        <v>1</v>
      </c>
      <c r="W46" s="73">
        <v>2</v>
      </c>
      <c r="X46" s="73">
        <v>1</v>
      </c>
      <c r="Y46" s="87">
        <v>2</v>
      </c>
      <c r="Z46" s="74">
        <v>234</v>
      </c>
      <c r="AA46" s="73">
        <v>24</v>
      </c>
      <c r="AB46" s="73">
        <v>14</v>
      </c>
      <c r="AC46" s="73">
        <v>134</v>
      </c>
      <c r="AD46" s="75">
        <v>13</v>
      </c>
      <c r="AE46" s="109">
        <f t="shared" si="4"/>
        <v>29</v>
      </c>
      <c r="AF46" s="46">
        <v>2</v>
      </c>
      <c r="AG46" s="45">
        <v>5</v>
      </c>
      <c r="AH46" s="45">
        <v>0</v>
      </c>
      <c r="AI46" s="50">
        <v>0</v>
      </c>
      <c r="AJ46" s="119">
        <f t="shared" si="5"/>
        <v>7</v>
      </c>
      <c r="AK46" s="184">
        <f t="shared" si="6"/>
        <v>36</v>
      </c>
      <c r="AL46" s="189" t="s">
        <v>186</v>
      </c>
    </row>
    <row r="47" spans="1:38" x14ac:dyDescent="0.25">
      <c r="A47" s="80">
        <f t="shared" si="7"/>
        <v>45</v>
      </c>
      <c r="B47" s="127" t="str">
        <f>CONCATENATE(VLOOKUP($E47,'[1]7-8 классы'!$B:$H,2,FALSE)," ",VLOOKUP($E47,'[1]7-8 классы'!$B:$H,3,FALSE)," ",VLOOKUP($E47,'[1]7-8 классы'!$B:$H,4,FALSE))</f>
        <v>Потанин Максим Вячеславович</v>
      </c>
      <c r="C47" s="125" t="str">
        <f>VLOOKUP($E47,'[1]7-8 классы'!$B:$H,7,FALSE)</f>
        <v>Гимназия 17</v>
      </c>
      <c r="D47" s="133" t="str">
        <f>VLOOKUP($E47,'[1]7-8 классы'!$B:$H,6,FALSE)</f>
        <v>7 Б</v>
      </c>
      <c r="E47" s="69" t="s">
        <v>66</v>
      </c>
      <c r="F47" s="74">
        <v>2</v>
      </c>
      <c r="G47" s="73">
        <v>1</v>
      </c>
      <c r="H47" s="73">
        <v>2</v>
      </c>
      <c r="I47" s="73">
        <v>1</v>
      </c>
      <c r="J47" s="75">
        <v>1</v>
      </c>
      <c r="K47" s="86">
        <v>4</v>
      </c>
      <c r="L47" s="73">
        <v>2</v>
      </c>
      <c r="M47" s="73">
        <v>1</v>
      </c>
      <c r="N47" s="73">
        <v>2</v>
      </c>
      <c r="O47" s="73">
        <v>1</v>
      </c>
      <c r="P47" s="73">
        <v>4</v>
      </c>
      <c r="Q47" s="73">
        <v>4</v>
      </c>
      <c r="R47" s="73">
        <v>3</v>
      </c>
      <c r="S47" s="73">
        <v>1</v>
      </c>
      <c r="T47" s="73">
        <v>2</v>
      </c>
      <c r="U47" s="73">
        <v>4</v>
      </c>
      <c r="V47" s="73">
        <v>1</v>
      </c>
      <c r="W47" s="73">
        <v>2</v>
      </c>
      <c r="X47" s="73">
        <v>1</v>
      </c>
      <c r="Y47" s="87">
        <v>2</v>
      </c>
      <c r="Z47" s="74">
        <v>124</v>
      </c>
      <c r="AA47" s="73">
        <v>24</v>
      </c>
      <c r="AB47" s="73">
        <v>34</v>
      </c>
      <c r="AC47" s="73">
        <v>34</v>
      </c>
      <c r="AD47" s="75">
        <v>24</v>
      </c>
      <c r="AE47" s="109">
        <f t="shared" si="4"/>
        <v>28</v>
      </c>
      <c r="AF47" s="46" t="s">
        <v>182</v>
      </c>
      <c r="AG47" s="45">
        <v>5</v>
      </c>
      <c r="AH47" s="45">
        <v>3</v>
      </c>
      <c r="AI47" s="50" t="s">
        <v>182</v>
      </c>
      <c r="AJ47" s="119">
        <f t="shared" si="5"/>
        <v>8</v>
      </c>
      <c r="AK47" s="184">
        <f t="shared" si="6"/>
        <v>36</v>
      </c>
      <c r="AL47" s="189" t="s">
        <v>186</v>
      </c>
    </row>
    <row r="48" spans="1:38" x14ac:dyDescent="0.25">
      <c r="A48" s="80">
        <f t="shared" si="7"/>
        <v>46</v>
      </c>
      <c r="B48" s="127" t="str">
        <f>CONCATENATE(VLOOKUP($E48,'[1]7-8 классы'!$B:$H,2,FALSE)," ",VLOOKUP($E48,'[1]7-8 классы'!$B:$H,3,FALSE)," ",VLOOKUP($E48,'[1]7-8 классы'!$B:$H,4,FALSE))</f>
        <v>Мельницин Илья Александрович</v>
      </c>
      <c r="C48" s="125" t="str">
        <f>VLOOKUP($E48,'[1]7-8 классы'!$B:$H,7,FALSE)</f>
        <v>Гимназия 2</v>
      </c>
      <c r="D48" s="133">
        <f>VLOOKUP($E48,'[1]7-8 классы'!$B:$H,6,FALSE)</f>
        <v>8</v>
      </c>
      <c r="E48" s="69" t="s">
        <v>85</v>
      </c>
      <c r="F48" s="74">
        <v>2</v>
      </c>
      <c r="G48" s="73">
        <v>1</v>
      </c>
      <c r="H48" s="73">
        <v>2</v>
      </c>
      <c r="I48" s="73">
        <v>1</v>
      </c>
      <c r="J48" s="75">
        <v>1</v>
      </c>
      <c r="K48" s="86">
        <v>4</v>
      </c>
      <c r="L48" s="73">
        <v>2</v>
      </c>
      <c r="M48" s="73">
        <v>3</v>
      </c>
      <c r="N48" s="73">
        <v>2</v>
      </c>
      <c r="O48" s="73">
        <v>1</v>
      </c>
      <c r="P48" s="73">
        <v>4</v>
      </c>
      <c r="Q48" s="73">
        <v>4</v>
      </c>
      <c r="R48" s="73">
        <v>2</v>
      </c>
      <c r="S48" s="73">
        <v>1</v>
      </c>
      <c r="T48" s="73">
        <v>1</v>
      </c>
      <c r="U48" s="73">
        <v>4</v>
      </c>
      <c r="V48" s="73">
        <v>3</v>
      </c>
      <c r="W48" s="73">
        <v>2</v>
      </c>
      <c r="X48" s="73">
        <v>1</v>
      </c>
      <c r="Y48" s="87">
        <v>2</v>
      </c>
      <c r="Z48" s="74">
        <v>124</v>
      </c>
      <c r="AA48" s="73">
        <v>24</v>
      </c>
      <c r="AB48" s="73">
        <v>13</v>
      </c>
      <c r="AC48" s="73">
        <v>124</v>
      </c>
      <c r="AD48" s="75">
        <v>13</v>
      </c>
      <c r="AE48" s="109">
        <f t="shared" si="4"/>
        <v>31</v>
      </c>
      <c r="AF48" s="46">
        <v>2</v>
      </c>
      <c r="AG48" s="45">
        <v>3</v>
      </c>
      <c r="AH48" s="45">
        <v>0</v>
      </c>
      <c r="AI48" s="50">
        <v>0</v>
      </c>
      <c r="AJ48" s="119">
        <f t="shared" si="5"/>
        <v>5</v>
      </c>
      <c r="AK48" s="184">
        <f t="shared" si="6"/>
        <v>36</v>
      </c>
      <c r="AL48" s="189" t="s">
        <v>186</v>
      </c>
    </row>
    <row r="49" spans="1:38" x14ac:dyDescent="0.25">
      <c r="A49" s="80">
        <f t="shared" si="7"/>
        <v>47</v>
      </c>
      <c r="B49" s="127" t="str">
        <f>CONCATENATE(VLOOKUP($E49,'[1]7-8 классы'!$B:$H,2,FALSE)," ",VLOOKUP($E49,'[1]7-8 классы'!$B:$H,3,FALSE)," ",VLOOKUP($E49,'[1]7-8 классы'!$B:$H,4,FALSE))</f>
        <v>Тонков Леонид Игоревич</v>
      </c>
      <c r="C49" s="125" t="str">
        <f>VLOOKUP($E49,'[1]7-8 классы'!$B:$H,7,FALSE)</f>
        <v>Гимназия 17</v>
      </c>
      <c r="D49" s="133" t="str">
        <f>VLOOKUP($E49,'[1]7-8 классы'!$B:$H,6,FALSE)</f>
        <v>7"Б"</v>
      </c>
      <c r="E49" s="69" t="s">
        <v>58</v>
      </c>
      <c r="F49" s="74">
        <v>2</v>
      </c>
      <c r="G49" s="73">
        <v>1</v>
      </c>
      <c r="H49" s="73">
        <v>2</v>
      </c>
      <c r="I49" s="73">
        <v>1</v>
      </c>
      <c r="J49" s="75">
        <v>2</v>
      </c>
      <c r="K49" s="86">
        <v>4</v>
      </c>
      <c r="L49" s="73">
        <v>3</v>
      </c>
      <c r="M49" s="73">
        <v>3</v>
      </c>
      <c r="N49" s="73">
        <v>2</v>
      </c>
      <c r="O49" s="73">
        <v>1</v>
      </c>
      <c r="P49" s="73">
        <v>4</v>
      </c>
      <c r="Q49" s="73">
        <v>4</v>
      </c>
      <c r="R49" s="73">
        <v>2</v>
      </c>
      <c r="S49" s="73">
        <v>2</v>
      </c>
      <c r="T49" s="73">
        <v>1</v>
      </c>
      <c r="U49" s="73">
        <v>4</v>
      </c>
      <c r="V49" s="73">
        <v>3</v>
      </c>
      <c r="W49" s="73">
        <v>2</v>
      </c>
      <c r="X49" s="73">
        <v>1</v>
      </c>
      <c r="Y49" s="87">
        <v>2</v>
      </c>
      <c r="Z49" s="74">
        <v>123</v>
      </c>
      <c r="AA49" s="73">
        <v>24</v>
      </c>
      <c r="AB49" s="73">
        <v>134</v>
      </c>
      <c r="AC49" s="73">
        <v>123</v>
      </c>
      <c r="AD49" s="75">
        <v>13</v>
      </c>
      <c r="AE49" s="109">
        <f t="shared" si="4"/>
        <v>30</v>
      </c>
      <c r="AF49" s="46">
        <v>4</v>
      </c>
      <c r="AG49" s="122">
        <v>0</v>
      </c>
      <c r="AH49" s="45">
        <v>1.5</v>
      </c>
      <c r="AI49" s="50">
        <v>0</v>
      </c>
      <c r="AJ49" s="119">
        <f t="shared" si="5"/>
        <v>5.5</v>
      </c>
      <c r="AK49" s="184">
        <f t="shared" si="6"/>
        <v>35.5</v>
      </c>
      <c r="AL49" s="189" t="s">
        <v>186</v>
      </c>
    </row>
    <row r="50" spans="1:38" x14ac:dyDescent="0.25">
      <c r="A50" s="80">
        <f t="shared" si="7"/>
        <v>48</v>
      </c>
      <c r="B50" s="127" t="str">
        <f>CONCATENATE(VLOOKUP($E50,'[1]7-8 классы'!$B:$H,2,FALSE)," ",VLOOKUP($E50,'[1]7-8 классы'!$B:$H,3,FALSE)," ",VLOOKUP($E50,'[1]7-8 классы'!$B:$H,4,FALSE))</f>
        <v>Мозжегорова Алёна Валерьевна</v>
      </c>
      <c r="C50" s="125" t="str">
        <f>VLOOKUP($E50,'[1]7-8 классы'!$B:$H,7,FALSE)</f>
        <v>Школа 145</v>
      </c>
      <c r="D50" s="133">
        <f>VLOOKUP($E50,'[1]7-8 классы'!$B:$H,6,FALSE)</f>
        <v>8</v>
      </c>
      <c r="E50" s="69" t="s">
        <v>57</v>
      </c>
      <c r="F50" s="74">
        <v>2</v>
      </c>
      <c r="G50" s="73">
        <v>1</v>
      </c>
      <c r="H50" s="73">
        <v>2</v>
      </c>
      <c r="I50" s="73">
        <v>1</v>
      </c>
      <c r="J50" s="75">
        <v>2</v>
      </c>
      <c r="K50" s="86">
        <v>2</v>
      </c>
      <c r="L50" s="73">
        <v>1</v>
      </c>
      <c r="M50" s="73">
        <v>1</v>
      </c>
      <c r="N50" s="73">
        <v>2</v>
      </c>
      <c r="O50" s="73">
        <v>1</v>
      </c>
      <c r="P50" s="73">
        <v>4</v>
      </c>
      <c r="Q50" s="73">
        <v>4</v>
      </c>
      <c r="R50" s="73">
        <v>4</v>
      </c>
      <c r="S50" s="73">
        <v>2</v>
      </c>
      <c r="T50" s="73">
        <v>2</v>
      </c>
      <c r="U50" s="73">
        <v>4</v>
      </c>
      <c r="V50" s="73">
        <v>3</v>
      </c>
      <c r="W50" s="73">
        <v>2</v>
      </c>
      <c r="X50" s="73">
        <v>3</v>
      </c>
      <c r="Y50" s="87">
        <v>2</v>
      </c>
      <c r="Z50" s="74">
        <v>34</v>
      </c>
      <c r="AA50" s="73">
        <v>24</v>
      </c>
      <c r="AB50" s="73">
        <v>134</v>
      </c>
      <c r="AC50" s="73">
        <v>1234</v>
      </c>
      <c r="AD50" s="75">
        <v>24</v>
      </c>
      <c r="AE50" s="109">
        <f t="shared" si="4"/>
        <v>28</v>
      </c>
      <c r="AF50" s="46" t="s">
        <v>182</v>
      </c>
      <c r="AG50" s="122">
        <v>3</v>
      </c>
      <c r="AH50" s="45">
        <v>4.5</v>
      </c>
      <c r="AI50" s="50" t="s">
        <v>182</v>
      </c>
      <c r="AJ50" s="119">
        <f t="shared" si="5"/>
        <v>7.5</v>
      </c>
      <c r="AK50" s="184">
        <f t="shared" si="6"/>
        <v>35.5</v>
      </c>
      <c r="AL50" s="189" t="s">
        <v>186</v>
      </c>
    </row>
    <row r="51" spans="1:38" x14ac:dyDescent="0.25">
      <c r="A51" s="80">
        <f t="shared" si="7"/>
        <v>49</v>
      </c>
      <c r="B51" s="127" t="str">
        <f>CONCATENATE(VLOOKUP($E51,'[1]7-8 классы'!$B:$H,2,FALSE)," ",VLOOKUP($E51,'[1]7-8 классы'!$B:$H,3,FALSE)," ",VLOOKUP($E51,'[1]7-8 классы'!$B:$H,4,FALSE))</f>
        <v>ивенских михаил алексеевич</v>
      </c>
      <c r="C51" s="125" t="str">
        <f>VLOOKUP($E51,'[1]7-8 классы'!$B:$H,7,FALSE)</f>
        <v>Лицей 10</v>
      </c>
      <c r="D51" s="133" t="str">
        <f>VLOOKUP($E51,'[1]7-8 классы'!$B:$H,6,FALSE)</f>
        <v>7 N</v>
      </c>
      <c r="E51" s="69" t="s">
        <v>30</v>
      </c>
      <c r="F51" s="74">
        <v>2</v>
      </c>
      <c r="G51" s="73">
        <v>2</v>
      </c>
      <c r="H51" s="73">
        <v>1</v>
      </c>
      <c r="I51" s="73">
        <v>1</v>
      </c>
      <c r="J51" s="75">
        <v>1</v>
      </c>
      <c r="K51" s="86">
        <v>4</v>
      </c>
      <c r="L51" s="73">
        <v>4</v>
      </c>
      <c r="M51" s="73">
        <v>3</v>
      </c>
      <c r="N51" s="73">
        <v>2</v>
      </c>
      <c r="O51" s="73">
        <v>1</v>
      </c>
      <c r="P51" s="73">
        <v>4</v>
      </c>
      <c r="Q51" s="73">
        <v>4</v>
      </c>
      <c r="R51" s="73">
        <v>2</v>
      </c>
      <c r="S51" s="73">
        <v>1</v>
      </c>
      <c r="T51" s="73">
        <v>2</v>
      </c>
      <c r="U51" s="73">
        <v>4</v>
      </c>
      <c r="V51" s="73">
        <v>3</v>
      </c>
      <c r="W51" s="73">
        <v>3</v>
      </c>
      <c r="X51" s="73">
        <v>2</v>
      </c>
      <c r="Y51" s="87">
        <v>4</v>
      </c>
      <c r="Z51" s="74">
        <v>1234</v>
      </c>
      <c r="AA51" s="73">
        <v>24</v>
      </c>
      <c r="AB51" s="73">
        <v>134</v>
      </c>
      <c r="AC51" s="73">
        <v>134</v>
      </c>
      <c r="AD51" s="75">
        <v>24</v>
      </c>
      <c r="AE51" s="109">
        <f t="shared" si="4"/>
        <v>29</v>
      </c>
      <c r="AF51" s="46">
        <v>1</v>
      </c>
      <c r="AG51" s="45">
        <v>5</v>
      </c>
      <c r="AH51" s="45">
        <v>0</v>
      </c>
      <c r="AI51" s="50" t="s">
        <v>182</v>
      </c>
      <c r="AJ51" s="119">
        <f t="shared" si="5"/>
        <v>6</v>
      </c>
      <c r="AK51" s="184">
        <f t="shared" si="6"/>
        <v>35</v>
      </c>
      <c r="AL51" s="189" t="s">
        <v>186</v>
      </c>
    </row>
    <row r="52" spans="1:38" x14ac:dyDescent="0.25">
      <c r="A52" s="80">
        <f t="shared" si="7"/>
        <v>50</v>
      </c>
      <c r="B52" s="127" t="str">
        <f>CONCATENATE(VLOOKUP($E52,'[1]7-8 классы'!$B:$H,2,FALSE)," ",VLOOKUP($E52,'[1]7-8 классы'!$B:$H,3,FALSE)," ",VLOOKUP($E52,'[1]7-8 классы'!$B:$H,4,FALSE))</f>
        <v>Гальянов Дмитрий Сергеевич</v>
      </c>
      <c r="C52" s="125" t="str">
        <f>VLOOKUP($E52,'[1]7-8 классы'!$B:$H,7,FALSE)</f>
        <v>Гимназия 17</v>
      </c>
      <c r="D52" s="133">
        <f>VLOOKUP($E52,'[1]7-8 классы'!$B:$H,6,FALSE)</f>
        <v>8</v>
      </c>
      <c r="E52" s="69" t="s">
        <v>33</v>
      </c>
      <c r="F52" s="74">
        <v>2</v>
      </c>
      <c r="G52" s="73">
        <v>1</v>
      </c>
      <c r="H52" s="73">
        <v>2</v>
      </c>
      <c r="I52" s="73">
        <v>1</v>
      </c>
      <c r="J52" s="75">
        <v>1</v>
      </c>
      <c r="K52" s="86">
        <v>2</v>
      </c>
      <c r="L52" s="73">
        <v>3</v>
      </c>
      <c r="M52" s="73">
        <v>1</v>
      </c>
      <c r="N52" s="73">
        <v>2</v>
      </c>
      <c r="O52" s="73">
        <v>3</v>
      </c>
      <c r="P52" s="73">
        <v>4</v>
      </c>
      <c r="Q52" s="73">
        <v>4</v>
      </c>
      <c r="R52" s="73">
        <v>4</v>
      </c>
      <c r="S52" s="73">
        <v>1</v>
      </c>
      <c r="T52" s="73">
        <v>2</v>
      </c>
      <c r="U52" s="73">
        <v>4</v>
      </c>
      <c r="V52" s="73">
        <v>4</v>
      </c>
      <c r="W52" s="73">
        <v>4</v>
      </c>
      <c r="X52" s="73">
        <v>1</v>
      </c>
      <c r="Y52" s="87">
        <v>2</v>
      </c>
      <c r="Z52" s="74">
        <v>1234</v>
      </c>
      <c r="AA52" s="73">
        <v>24</v>
      </c>
      <c r="AB52" s="73">
        <v>13</v>
      </c>
      <c r="AC52" s="73">
        <v>1234</v>
      </c>
      <c r="AD52" s="75">
        <v>13</v>
      </c>
      <c r="AE52" s="109">
        <f t="shared" si="4"/>
        <v>23</v>
      </c>
      <c r="AF52" s="46">
        <v>2</v>
      </c>
      <c r="AG52" s="45">
        <v>5</v>
      </c>
      <c r="AH52" s="45">
        <v>0</v>
      </c>
      <c r="AI52" s="50">
        <v>5</v>
      </c>
      <c r="AJ52" s="119">
        <f t="shared" si="5"/>
        <v>12</v>
      </c>
      <c r="AK52" s="184">
        <f t="shared" si="6"/>
        <v>35</v>
      </c>
      <c r="AL52" s="189" t="s">
        <v>186</v>
      </c>
    </row>
    <row r="53" spans="1:38" x14ac:dyDescent="0.25">
      <c r="A53" s="80">
        <f t="shared" si="7"/>
        <v>51</v>
      </c>
      <c r="B53" s="127" t="str">
        <f>CONCATENATE(VLOOKUP($E53,'[1]7-8 классы'!$B:$H,2,FALSE)," ",VLOOKUP($E53,'[1]7-8 классы'!$B:$H,3,FALSE)," ",VLOOKUP($E53,'[1]7-8 классы'!$B:$H,4,FALSE))</f>
        <v>Ибраева Камила Робертовна</v>
      </c>
      <c r="C53" s="125" t="str">
        <f>VLOOKUP($E53,'[1]7-8 классы'!$B:$H,7,FALSE)</f>
        <v>Лицей 10</v>
      </c>
      <c r="D53" s="133">
        <f>VLOOKUP($E53,'[1]7-8 классы'!$B:$H,6,FALSE)</f>
        <v>8</v>
      </c>
      <c r="E53" s="69" t="s">
        <v>98</v>
      </c>
      <c r="F53" s="74">
        <v>2</v>
      </c>
      <c r="G53" s="73">
        <v>1</v>
      </c>
      <c r="H53" s="73">
        <v>2</v>
      </c>
      <c r="I53" s="73">
        <v>2</v>
      </c>
      <c r="J53" s="75">
        <v>2</v>
      </c>
      <c r="K53" s="86">
        <v>1</v>
      </c>
      <c r="L53" s="73">
        <v>1</v>
      </c>
      <c r="M53" s="73">
        <v>3</v>
      </c>
      <c r="N53" s="73">
        <v>2</v>
      </c>
      <c r="O53" s="73">
        <v>1</v>
      </c>
      <c r="P53" s="73">
        <v>4</v>
      </c>
      <c r="Q53" s="73">
        <v>4</v>
      </c>
      <c r="R53" s="73">
        <v>4</v>
      </c>
      <c r="S53" s="73">
        <v>3</v>
      </c>
      <c r="T53" s="73">
        <v>1</v>
      </c>
      <c r="U53" s="73">
        <v>4</v>
      </c>
      <c r="V53" s="73">
        <v>3</v>
      </c>
      <c r="W53" s="73">
        <v>2</v>
      </c>
      <c r="X53" s="73">
        <v>2</v>
      </c>
      <c r="Y53" s="87">
        <v>2</v>
      </c>
      <c r="Z53" s="74">
        <v>1234</v>
      </c>
      <c r="AA53" s="73">
        <v>24</v>
      </c>
      <c r="AB53" s="73">
        <v>13</v>
      </c>
      <c r="AC53" s="73">
        <v>134</v>
      </c>
      <c r="AD53" s="75">
        <v>13</v>
      </c>
      <c r="AE53" s="109">
        <f t="shared" si="4"/>
        <v>28</v>
      </c>
      <c r="AF53" s="46">
        <v>2</v>
      </c>
      <c r="AG53" s="45">
        <v>3</v>
      </c>
      <c r="AH53" s="45">
        <v>1</v>
      </c>
      <c r="AI53" s="50">
        <v>0</v>
      </c>
      <c r="AJ53" s="119">
        <f t="shared" si="5"/>
        <v>6</v>
      </c>
      <c r="AK53" s="184">
        <f t="shared" si="6"/>
        <v>34</v>
      </c>
      <c r="AL53" s="189" t="s">
        <v>186</v>
      </c>
    </row>
    <row r="54" spans="1:38" x14ac:dyDescent="0.25">
      <c r="A54" s="80">
        <f t="shared" si="7"/>
        <v>52</v>
      </c>
      <c r="B54" s="127" t="str">
        <f>CONCATENATE(VLOOKUP($E54,'[1]7-8 классы'!$B:$H,2,FALSE)," ",VLOOKUP($E54,'[1]7-8 классы'!$B:$H,3,FALSE)," ",VLOOKUP($E54,'[1]7-8 классы'!$B:$H,4,FALSE))</f>
        <v>Нижанковский Артём Дмитриевич</v>
      </c>
      <c r="C54" s="125" t="str">
        <f>VLOOKUP($E54,'[1]7-8 классы'!$B:$H,7,FALSE)</f>
        <v>Гимназия 2</v>
      </c>
      <c r="D54" s="133" t="str">
        <f>VLOOKUP($E54,'[1]7-8 классы'!$B:$H,6,FALSE)</f>
        <v>8Б</v>
      </c>
      <c r="E54" s="69" t="s">
        <v>103</v>
      </c>
      <c r="F54" s="74">
        <v>2</v>
      </c>
      <c r="G54" s="73">
        <v>1</v>
      </c>
      <c r="H54" s="73">
        <v>2</v>
      </c>
      <c r="I54" s="73">
        <v>1</v>
      </c>
      <c r="J54" s="75">
        <v>2</v>
      </c>
      <c r="K54" s="86">
        <v>1</v>
      </c>
      <c r="L54" s="73">
        <v>4</v>
      </c>
      <c r="M54" s="73">
        <v>4</v>
      </c>
      <c r="N54" s="73">
        <v>2</v>
      </c>
      <c r="O54" s="73">
        <v>1</v>
      </c>
      <c r="P54" s="73">
        <v>4</v>
      </c>
      <c r="Q54" s="73">
        <v>4</v>
      </c>
      <c r="R54" s="73">
        <v>3</v>
      </c>
      <c r="S54" s="73">
        <v>1</v>
      </c>
      <c r="T54" s="73">
        <v>3</v>
      </c>
      <c r="U54" s="73">
        <v>4</v>
      </c>
      <c r="V54" s="73">
        <v>4</v>
      </c>
      <c r="W54" s="73">
        <v>2</v>
      </c>
      <c r="X54" s="73">
        <v>2</v>
      </c>
      <c r="Y54" s="87">
        <v>2</v>
      </c>
      <c r="Z54" s="74">
        <v>12</v>
      </c>
      <c r="AA54" s="73">
        <v>24</v>
      </c>
      <c r="AB54" s="73">
        <v>13</v>
      </c>
      <c r="AC54" s="73">
        <v>134</v>
      </c>
      <c r="AD54" s="75">
        <v>24</v>
      </c>
      <c r="AE54" s="109">
        <f t="shared" si="4"/>
        <v>25</v>
      </c>
      <c r="AF54" s="46">
        <v>4</v>
      </c>
      <c r="AG54" s="45">
        <v>5</v>
      </c>
      <c r="AH54" s="45">
        <v>0</v>
      </c>
      <c r="AI54" s="50">
        <v>0</v>
      </c>
      <c r="AJ54" s="119">
        <f t="shared" si="5"/>
        <v>9</v>
      </c>
      <c r="AK54" s="184">
        <f t="shared" si="6"/>
        <v>34</v>
      </c>
      <c r="AL54" s="189" t="s">
        <v>186</v>
      </c>
    </row>
    <row r="55" spans="1:38" x14ac:dyDescent="0.25">
      <c r="A55" s="80">
        <f t="shared" si="7"/>
        <v>53</v>
      </c>
      <c r="B55" s="127" t="str">
        <f>CONCATENATE(VLOOKUP($E55,'[1]7-8 классы'!$B:$H,2,FALSE)," ",VLOOKUP($E55,'[1]7-8 классы'!$B:$H,3,FALSE)," ",VLOOKUP($E55,'[1]7-8 классы'!$B:$H,4,FALSE))</f>
        <v>Андреева Валерия Евгеньевна</v>
      </c>
      <c r="C55" s="125" t="str">
        <f>VLOOKUP($E55,'[1]7-8 классы'!$B:$H,7,FALSE)</f>
        <v>Школа 145</v>
      </c>
      <c r="D55" s="133">
        <f>VLOOKUP($E55,'[1]7-8 классы'!$B:$H,6,FALSE)</f>
        <v>7</v>
      </c>
      <c r="E55" s="69" t="s">
        <v>44</v>
      </c>
      <c r="F55" s="74">
        <v>2</v>
      </c>
      <c r="G55" s="73">
        <v>2</v>
      </c>
      <c r="H55" s="73">
        <v>2</v>
      </c>
      <c r="I55" s="73">
        <v>1</v>
      </c>
      <c r="J55" s="75">
        <v>2</v>
      </c>
      <c r="K55" s="86">
        <v>3</v>
      </c>
      <c r="L55" s="73">
        <v>2</v>
      </c>
      <c r="M55" s="73">
        <v>1</v>
      </c>
      <c r="N55" s="73">
        <v>2</v>
      </c>
      <c r="O55" s="73">
        <v>3</v>
      </c>
      <c r="P55" s="73">
        <v>4</v>
      </c>
      <c r="Q55" s="73">
        <v>4</v>
      </c>
      <c r="R55" s="73">
        <v>3</v>
      </c>
      <c r="S55" s="73">
        <v>4</v>
      </c>
      <c r="T55" s="73">
        <v>4</v>
      </c>
      <c r="U55" s="73">
        <v>4</v>
      </c>
      <c r="V55" s="73">
        <v>3</v>
      </c>
      <c r="W55" s="73">
        <v>2</v>
      </c>
      <c r="X55" s="73">
        <v>1</v>
      </c>
      <c r="Y55" s="87">
        <v>2</v>
      </c>
      <c r="Z55" s="74">
        <v>234</v>
      </c>
      <c r="AA55" s="73">
        <v>24</v>
      </c>
      <c r="AB55" s="73">
        <v>13</v>
      </c>
      <c r="AC55" s="73">
        <v>1234</v>
      </c>
      <c r="AD55" s="75">
        <v>24</v>
      </c>
      <c r="AE55" s="109">
        <f t="shared" si="4"/>
        <v>31</v>
      </c>
      <c r="AF55" s="46">
        <v>1</v>
      </c>
      <c r="AG55" s="122">
        <v>1</v>
      </c>
      <c r="AH55" s="45">
        <v>0</v>
      </c>
      <c r="AI55" s="50">
        <v>0</v>
      </c>
      <c r="AJ55" s="119">
        <f t="shared" si="5"/>
        <v>2</v>
      </c>
      <c r="AK55" s="184">
        <f t="shared" si="6"/>
        <v>33</v>
      </c>
      <c r="AL55" s="189" t="s">
        <v>186</v>
      </c>
    </row>
    <row r="56" spans="1:38" x14ac:dyDescent="0.25">
      <c r="A56" s="80">
        <f t="shared" si="7"/>
        <v>54</v>
      </c>
      <c r="B56" s="127" t="str">
        <f>CONCATENATE(VLOOKUP($E56,'[1]7-8 классы'!$B:$H,2,FALSE)," ",VLOOKUP($E56,'[1]7-8 классы'!$B:$H,3,FALSE)," ",VLOOKUP($E56,'[1]7-8 классы'!$B:$H,4,FALSE))</f>
        <v>Шмелева Елизавета Вячеславовна</v>
      </c>
      <c r="C56" s="125" t="str">
        <f>VLOOKUP($E56,'[1]7-8 классы'!$B:$H,7,FALSE)</f>
        <v>Лицей 10</v>
      </c>
      <c r="D56" s="133">
        <f>VLOOKUP($E56,'[1]7-8 классы'!$B:$H,6,FALSE)</f>
        <v>8</v>
      </c>
      <c r="E56" s="69" t="s">
        <v>82</v>
      </c>
      <c r="F56" s="74">
        <v>2</v>
      </c>
      <c r="G56" s="73">
        <v>2</v>
      </c>
      <c r="H56" s="73">
        <v>2</v>
      </c>
      <c r="I56" s="73">
        <v>1</v>
      </c>
      <c r="J56" s="75">
        <v>1</v>
      </c>
      <c r="K56" s="86">
        <v>2</v>
      </c>
      <c r="L56" s="73">
        <v>4</v>
      </c>
      <c r="M56" s="73">
        <v>3</v>
      </c>
      <c r="N56" s="73">
        <v>2</v>
      </c>
      <c r="O56" s="73">
        <v>3</v>
      </c>
      <c r="P56" s="73">
        <v>4</v>
      </c>
      <c r="Q56" s="73">
        <v>4</v>
      </c>
      <c r="R56" s="73">
        <v>2</v>
      </c>
      <c r="S56" s="73">
        <v>3</v>
      </c>
      <c r="T56" s="73">
        <v>1</v>
      </c>
      <c r="U56" s="73">
        <v>4</v>
      </c>
      <c r="V56" s="73">
        <v>3</v>
      </c>
      <c r="W56" s="73">
        <v>2</v>
      </c>
      <c r="X56" s="73">
        <v>1</v>
      </c>
      <c r="Y56" s="87">
        <v>2</v>
      </c>
      <c r="Z56" s="74">
        <v>12</v>
      </c>
      <c r="AA56" s="73">
        <v>24</v>
      </c>
      <c r="AB56" s="73">
        <v>13</v>
      </c>
      <c r="AC56" s="73">
        <v>134</v>
      </c>
      <c r="AD56" s="75">
        <v>13</v>
      </c>
      <c r="AE56" s="109">
        <f t="shared" si="4"/>
        <v>28</v>
      </c>
      <c r="AF56" s="46">
        <v>0</v>
      </c>
      <c r="AG56" s="45">
        <v>5</v>
      </c>
      <c r="AH56" s="45">
        <v>0</v>
      </c>
      <c r="AI56" s="50">
        <v>0</v>
      </c>
      <c r="AJ56" s="119">
        <f t="shared" si="5"/>
        <v>5</v>
      </c>
      <c r="AK56" s="184">
        <f t="shared" si="6"/>
        <v>33</v>
      </c>
      <c r="AL56" s="189" t="s">
        <v>186</v>
      </c>
    </row>
    <row r="57" spans="1:38" x14ac:dyDescent="0.25">
      <c r="A57" s="80">
        <f t="shared" si="7"/>
        <v>55</v>
      </c>
      <c r="B57" s="127" t="str">
        <f>CONCATENATE(VLOOKUP($E57,'[1]7-8 классы'!$B:$H,2,FALSE)," ",VLOOKUP($E57,'[1]7-8 классы'!$B:$H,3,FALSE)," ",VLOOKUP($E57,'[1]7-8 классы'!$B:$H,4,FALSE))</f>
        <v>Вотинова Дарья Константиновна</v>
      </c>
      <c r="C57" s="125" t="str">
        <f>VLOOKUP($E57,'[1]7-8 классы'!$B:$H,7,FALSE)</f>
        <v>Лицей 10</v>
      </c>
      <c r="D57" s="133">
        <f>VLOOKUP($E57,'[1]7-8 классы'!$B:$H,6,FALSE)</f>
        <v>8</v>
      </c>
      <c r="E57" s="69" t="s">
        <v>48</v>
      </c>
      <c r="F57" s="74">
        <v>2</v>
      </c>
      <c r="G57" s="73">
        <v>1</v>
      </c>
      <c r="H57" s="73">
        <v>2</v>
      </c>
      <c r="I57" s="73">
        <v>1</v>
      </c>
      <c r="J57" s="75">
        <v>1</v>
      </c>
      <c r="K57" s="86">
        <v>4</v>
      </c>
      <c r="L57" s="73">
        <v>3</v>
      </c>
      <c r="M57" s="73">
        <v>3</v>
      </c>
      <c r="N57" s="73">
        <v>2</v>
      </c>
      <c r="O57" s="73">
        <v>4</v>
      </c>
      <c r="P57" s="73">
        <v>4</v>
      </c>
      <c r="Q57" s="73">
        <v>4</v>
      </c>
      <c r="R57" s="73">
        <v>2</v>
      </c>
      <c r="S57" s="73">
        <v>3</v>
      </c>
      <c r="T57" s="73">
        <v>1</v>
      </c>
      <c r="U57" s="73">
        <v>4</v>
      </c>
      <c r="V57" s="73">
        <v>3</v>
      </c>
      <c r="W57" s="73">
        <v>1</v>
      </c>
      <c r="X57" s="73">
        <v>1</v>
      </c>
      <c r="Y57" s="87">
        <v>2</v>
      </c>
      <c r="Z57" s="74">
        <v>23</v>
      </c>
      <c r="AA57" s="73">
        <v>24</v>
      </c>
      <c r="AB57" s="73">
        <v>12</v>
      </c>
      <c r="AC57" s="73">
        <v>13</v>
      </c>
      <c r="AD57" s="75">
        <v>13</v>
      </c>
      <c r="AE57" s="109">
        <f t="shared" si="4"/>
        <v>27</v>
      </c>
      <c r="AF57" s="46">
        <v>0</v>
      </c>
      <c r="AG57" s="122">
        <v>1</v>
      </c>
      <c r="AH57" s="45">
        <v>4.5</v>
      </c>
      <c r="AI57" s="50">
        <v>0</v>
      </c>
      <c r="AJ57" s="119">
        <f t="shared" si="5"/>
        <v>5.5</v>
      </c>
      <c r="AK57" s="184">
        <f t="shared" si="6"/>
        <v>32.5</v>
      </c>
      <c r="AL57" s="189" t="s">
        <v>186</v>
      </c>
    </row>
    <row r="58" spans="1:38" x14ac:dyDescent="0.25">
      <c r="A58" s="80">
        <f t="shared" si="7"/>
        <v>56</v>
      </c>
      <c r="B58" s="127" t="str">
        <f>CONCATENATE(VLOOKUP($E58,'[1]7-8 классы'!$B:$H,2,FALSE)," ",VLOOKUP($E58,'[1]7-8 классы'!$B:$H,3,FALSE)," ",VLOOKUP($E58,'[1]7-8 классы'!$B:$H,4,FALSE))</f>
        <v>Липин Владимир Александрович</v>
      </c>
      <c r="C58" s="125" t="str">
        <f>VLOOKUP($E58,'[1]7-8 классы'!$B:$H,7,FALSE)</f>
        <v>Лицей 4</v>
      </c>
      <c r="D58" s="133" t="str">
        <f>VLOOKUP($E58,'[1]7-8 классы'!$B:$H,6,FALSE)</f>
        <v>8 А</v>
      </c>
      <c r="E58" s="69" t="s">
        <v>95</v>
      </c>
      <c r="F58" s="74">
        <v>2</v>
      </c>
      <c r="G58" s="73">
        <v>1</v>
      </c>
      <c r="H58" s="73">
        <v>2</v>
      </c>
      <c r="I58" s="73">
        <v>1</v>
      </c>
      <c r="J58" s="75">
        <v>1</v>
      </c>
      <c r="K58" s="86">
        <v>4</v>
      </c>
      <c r="L58" s="73">
        <v>2</v>
      </c>
      <c r="M58" s="73">
        <v>1</v>
      </c>
      <c r="N58" s="73">
        <v>2</v>
      </c>
      <c r="O58" s="73">
        <v>1</v>
      </c>
      <c r="P58" s="73">
        <v>2</v>
      </c>
      <c r="Q58" s="73">
        <v>4</v>
      </c>
      <c r="R58" s="73">
        <v>2</v>
      </c>
      <c r="S58" s="73">
        <v>4</v>
      </c>
      <c r="T58" s="73">
        <v>1</v>
      </c>
      <c r="U58" s="73">
        <v>4</v>
      </c>
      <c r="V58" s="73">
        <v>3</v>
      </c>
      <c r="W58" s="73">
        <v>3</v>
      </c>
      <c r="X58" s="73">
        <v>1</v>
      </c>
      <c r="Y58" s="87">
        <v>2</v>
      </c>
      <c r="Z58" s="74">
        <v>12</v>
      </c>
      <c r="AA58" s="73">
        <v>24</v>
      </c>
      <c r="AB58" s="73">
        <v>34</v>
      </c>
      <c r="AC58" s="73">
        <v>14</v>
      </c>
      <c r="AD58" s="75">
        <v>13</v>
      </c>
      <c r="AE58" s="109">
        <f t="shared" si="4"/>
        <v>25</v>
      </c>
      <c r="AF58" s="46">
        <v>1</v>
      </c>
      <c r="AG58" s="45">
        <v>5</v>
      </c>
      <c r="AH58" s="45">
        <v>1.5</v>
      </c>
      <c r="AI58" s="50">
        <v>0</v>
      </c>
      <c r="AJ58" s="119">
        <f t="shared" si="5"/>
        <v>7.5</v>
      </c>
      <c r="AK58" s="184">
        <f t="shared" si="6"/>
        <v>32.5</v>
      </c>
      <c r="AL58" s="189" t="s">
        <v>186</v>
      </c>
    </row>
    <row r="59" spans="1:38" x14ac:dyDescent="0.25">
      <c r="A59" s="80">
        <f t="shared" si="7"/>
        <v>57</v>
      </c>
      <c r="B59" s="127" t="str">
        <f>CONCATENATE(VLOOKUP($E59,'[1]7-8 классы'!$B:$H,2,FALSE)," ",VLOOKUP($E59,'[1]7-8 классы'!$B:$H,3,FALSE)," ",VLOOKUP($E59,'[1]7-8 классы'!$B:$H,4,FALSE))</f>
        <v>Губин Александр Николаевич</v>
      </c>
      <c r="C59" s="125" t="str">
        <f>VLOOKUP($E59,'[1]7-8 классы'!$B:$H,7,FALSE)</f>
        <v>Гимназия 2</v>
      </c>
      <c r="D59" s="133">
        <f>VLOOKUP($E59,'[1]7-8 классы'!$B:$H,6,FALSE)</f>
        <v>8</v>
      </c>
      <c r="E59" s="69" t="s">
        <v>41</v>
      </c>
      <c r="F59" s="74">
        <v>2</v>
      </c>
      <c r="G59" s="73">
        <v>1</v>
      </c>
      <c r="H59" s="73">
        <v>2</v>
      </c>
      <c r="I59" s="73">
        <v>2</v>
      </c>
      <c r="J59" s="75">
        <v>2</v>
      </c>
      <c r="K59" s="86">
        <v>4</v>
      </c>
      <c r="L59" s="73">
        <v>3</v>
      </c>
      <c r="M59" s="73">
        <v>3</v>
      </c>
      <c r="N59" s="73">
        <v>2</v>
      </c>
      <c r="O59" s="73">
        <v>2</v>
      </c>
      <c r="P59" s="73">
        <v>1</v>
      </c>
      <c r="Q59" s="73">
        <v>4</v>
      </c>
      <c r="R59" s="73">
        <v>4</v>
      </c>
      <c r="S59" s="73">
        <v>3</v>
      </c>
      <c r="T59" s="73">
        <v>4</v>
      </c>
      <c r="U59" s="73">
        <v>4</v>
      </c>
      <c r="V59" s="73">
        <v>4</v>
      </c>
      <c r="W59" s="73">
        <v>2</v>
      </c>
      <c r="X59" s="73">
        <v>1</v>
      </c>
      <c r="Y59" s="87">
        <v>4</v>
      </c>
      <c r="Z59" s="74">
        <v>234</v>
      </c>
      <c r="AA59" s="73">
        <v>24</v>
      </c>
      <c r="AB59" s="73">
        <v>13</v>
      </c>
      <c r="AC59" s="73">
        <v>24</v>
      </c>
      <c r="AD59" s="75">
        <v>13</v>
      </c>
      <c r="AE59" s="109">
        <f t="shared" si="4"/>
        <v>21</v>
      </c>
      <c r="AF59" s="46">
        <v>2</v>
      </c>
      <c r="AG59" s="122">
        <v>5</v>
      </c>
      <c r="AH59" s="45">
        <v>1.5</v>
      </c>
      <c r="AI59" s="50">
        <v>3</v>
      </c>
      <c r="AJ59" s="119">
        <f t="shared" si="5"/>
        <v>11.5</v>
      </c>
      <c r="AK59" s="184">
        <f t="shared" si="6"/>
        <v>32.5</v>
      </c>
      <c r="AL59" s="189" t="s">
        <v>186</v>
      </c>
    </row>
    <row r="60" spans="1:38" x14ac:dyDescent="0.25">
      <c r="A60" s="80">
        <f t="shared" si="7"/>
        <v>58</v>
      </c>
      <c r="B60" s="127" t="str">
        <f>CONCATENATE(VLOOKUP($E60,'[1]7-8 классы'!$B:$H,2,FALSE)," ",VLOOKUP($E60,'[1]7-8 классы'!$B:$H,3,FALSE)," ",VLOOKUP($E60,'[1]7-8 классы'!$B:$H,4,FALSE))</f>
        <v>Четверикова Полина Андреевна</v>
      </c>
      <c r="C60" s="125" t="str">
        <f>VLOOKUP($E60,'[1]7-8 классы'!$B:$H,7,FALSE)</f>
        <v>Гимназия 31</v>
      </c>
      <c r="D60" s="133" t="str">
        <f>VLOOKUP($E60,'[1]7-8 классы'!$B:$H,6,FALSE)</f>
        <v>8 "в"</v>
      </c>
      <c r="E60" s="69" t="s">
        <v>46</v>
      </c>
      <c r="F60" s="74">
        <v>2</v>
      </c>
      <c r="G60" s="73">
        <v>1</v>
      </c>
      <c r="H60" s="73">
        <v>2</v>
      </c>
      <c r="I60" s="73">
        <v>1</v>
      </c>
      <c r="J60" s="75">
        <v>2</v>
      </c>
      <c r="K60" s="86">
        <v>4</v>
      </c>
      <c r="L60" s="73">
        <v>2</v>
      </c>
      <c r="M60" s="73">
        <v>3</v>
      </c>
      <c r="N60" s="73">
        <v>2</v>
      </c>
      <c r="O60" s="73">
        <v>1</v>
      </c>
      <c r="P60" s="73">
        <v>1</v>
      </c>
      <c r="Q60" s="73">
        <v>4</v>
      </c>
      <c r="R60" s="73">
        <v>3</v>
      </c>
      <c r="S60" s="73">
        <v>3</v>
      </c>
      <c r="T60" s="73">
        <v>4</v>
      </c>
      <c r="U60" s="73">
        <v>4</v>
      </c>
      <c r="V60" s="73">
        <v>3</v>
      </c>
      <c r="W60" s="73">
        <v>2</v>
      </c>
      <c r="X60" s="73">
        <v>1</v>
      </c>
      <c r="Y60" s="87">
        <v>2</v>
      </c>
      <c r="Z60" s="74">
        <v>24</v>
      </c>
      <c r="AA60" s="73">
        <v>24</v>
      </c>
      <c r="AB60" s="73">
        <v>13</v>
      </c>
      <c r="AC60" s="73">
        <v>24</v>
      </c>
      <c r="AD60" s="75">
        <v>13</v>
      </c>
      <c r="AE60" s="109">
        <f t="shared" si="4"/>
        <v>30</v>
      </c>
      <c r="AF60" s="46">
        <v>0</v>
      </c>
      <c r="AG60" s="122">
        <v>1</v>
      </c>
      <c r="AH60" s="45" t="s">
        <v>182</v>
      </c>
      <c r="AI60" s="50">
        <v>0</v>
      </c>
      <c r="AJ60" s="119">
        <f t="shared" si="5"/>
        <v>1</v>
      </c>
      <c r="AK60" s="184">
        <f t="shared" si="6"/>
        <v>31</v>
      </c>
      <c r="AL60" s="189" t="s">
        <v>186</v>
      </c>
    </row>
    <row r="61" spans="1:38" x14ac:dyDescent="0.25">
      <c r="A61" s="80">
        <f t="shared" si="7"/>
        <v>59</v>
      </c>
      <c r="B61" s="127" t="str">
        <f>CONCATENATE(VLOOKUP($E61,'[1]7-8 классы'!$B:$H,2,FALSE)," ",VLOOKUP($E61,'[1]7-8 классы'!$B:$H,3,FALSE)," ",VLOOKUP($E61,'[1]7-8 классы'!$B:$H,4,FALSE))</f>
        <v>Пухов Евгений Иванович</v>
      </c>
      <c r="C61" s="125" t="str">
        <f>VLOOKUP($E61,'[1]7-8 классы'!$B:$H,7,FALSE)</f>
        <v>Гимназия 2</v>
      </c>
      <c r="D61" s="133" t="str">
        <f>VLOOKUP($E61,'[1]7-8 классы'!$B:$H,6,FALSE)</f>
        <v>7А</v>
      </c>
      <c r="E61" s="69" t="s">
        <v>84</v>
      </c>
      <c r="F61" s="74">
        <v>2</v>
      </c>
      <c r="G61" s="73">
        <v>1</v>
      </c>
      <c r="H61" s="73">
        <v>1</v>
      </c>
      <c r="I61" s="73">
        <v>1</v>
      </c>
      <c r="J61" s="75">
        <v>2</v>
      </c>
      <c r="K61" s="86">
        <v>3</v>
      </c>
      <c r="L61" s="73">
        <v>2</v>
      </c>
      <c r="M61" s="73">
        <v>3</v>
      </c>
      <c r="N61" s="73">
        <v>2</v>
      </c>
      <c r="O61" s="73">
        <v>1</v>
      </c>
      <c r="P61" s="73">
        <v>4</v>
      </c>
      <c r="Q61" s="73">
        <v>4</v>
      </c>
      <c r="R61" s="73">
        <v>2</v>
      </c>
      <c r="S61" s="73">
        <v>1</v>
      </c>
      <c r="T61" s="73">
        <v>1</v>
      </c>
      <c r="U61" s="73">
        <v>4</v>
      </c>
      <c r="V61" s="73">
        <v>3</v>
      </c>
      <c r="W61" s="73">
        <v>2</v>
      </c>
      <c r="X61" s="73">
        <v>3</v>
      </c>
      <c r="Y61" s="87">
        <v>2</v>
      </c>
      <c r="Z61" s="74">
        <v>1234</v>
      </c>
      <c r="AA61" s="73">
        <v>24</v>
      </c>
      <c r="AB61" s="73">
        <v>13</v>
      </c>
      <c r="AC61" s="73">
        <v>134</v>
      </c>
      <c r="AD61" s="75">
        <v>234</v>
      </c>
      <c r="AE61" s="109">
        <f t="shared" si="4"/>
        <v>30</v>
      </c>
      <c r="AF61" s="46">
        <v>1</v>
      </c>
      <c r="AG61" s="45">
        <v>0</v>
      </c>
      <c r="AH61" s="45">
        <v>0</v>
      </c>
      <c r="AI61" s="50">
        <v>0</v>
      </c>
      <c r="AJ61" s="119">
        <f t="shared" si="5"/>
        <v>1</v>
      </c>
      <c r="AK61" s="184">
        <f t="shared" si="6"/>
        <v>31</v>
      </c>
      <c r="AL61" s="189" t="s">
        <v>186</v>
      </c>
    </row>
    <row r="62" spans="1:38" x14ac:dyDescent="0.25">
      <c r="A62" s="80">
        <f t="shared" si="7"/>
        <v>60</v>
      </c>
      <c r="B62" s="127" t="str">
        <f>CONCATENATE(VLOOKUP($E62,'[1]7-8 классы'!$B:$H,2,FALSE)," ",VLOOKUP($E62,'[1]7-8 классы'!$B:$H,3,FALSE)," ",VLOOKUP($E62,'[1]7-8 классы'!$B:$H,4,FALSE))</f>
        <v>Ходырева Мария Константиновна</v>
      </c>
      <c r="C62" s="125" t="str">
        <f>VLOOKUP($E62,'[1]7-8 классы'!$B:$H,7,FALSE)</f>
        <v>Лицей 10</v>
      </c>
      <c r="D62" s="133">
        <f>VLOOKUP($E62,'[1]7-8 классы'!$B:$H,6,FALSE)</f>
        <v>8</v>
      </c>
      <c r="E62" s="69" t="s">
        <v>101</v>
      </c>
      <c r="F62" s="74">
        <v>2</v>
      </c>
      <c r="G62" s="73">
        <v>1</v>
      </c>
      <c r="H62" s="73">
        <v>2</v>
      </c>
      <c r="I62" s="73">
        <v>1</v>
      </c>
      <c r="J62" s="75">
        <v>1</v>
      </c>
      <c r="K62" s="86">
        <v>1</v>
      </c>
      <c r="L62" s="73">
        <v>3</v>
      </c>
      <c r="M62" s="73">
        <v>4</v>
      </c>
      <c r="N62" s="73">
        <v>2</v>
      </c>
      <c r="O62" s="73">
        <v>1</v>
      </c>
      <c r="P62" s="73">
        <v>4</v>
      </c>
      <c r="Q62" s="73">
        <v>4</v>
      </c>
      <c r="R62" s="73">
        <v>3</v>
      </c>
      <c r="S62" s="73">
        <v>4</v>
      </c>
      <c r="T62" s="73">
        <v>3</v>
      </c>
      <c r="U62" s="73">
        <v>4</v>
      </c>
      <c r="V62" s="73">
        <v>3</v>
      </c>
      <c r="W62" s="73">
        <v>4</v>
      </c>
      <c r="X62" s="73">
        <v>1</v>
      </c>
      <c r="Y62" s="87">
        <v>1</v>
      </c>
      <c r="Z62" s="74">
        <v>1234</v>
      </c>
      <c r="AA62" s="73">
        <v>24</v>
      </c>
      <c r="AB62" s="73">
        <v>13</v>
      </c>
      <c r="AC62" s="73">
        <v>134</v>
      </c>
      <c r="AD62" s="75">
        <v>13</v>
      </c>
      <c r="AE62" s="109">
        <f t="shared" si="4"/>
        <v>24</v>
      </c>
      <c r="AF62" s="46">
        <v>2</v>
      </c>
      <c r="AG62" s="45">
        <v>5</v>
      </c>
      <c r="AH62" s="45">
        <v>0</v>
      </c>
      <c r="AI62" s="50">
        <v>0</v>
      </c>
      <c r="AJ62" s="119">
        <f t="shared" si="5"/>
        <v>7</v>
      </c>
      <c r="AK62" s="184">
        <f t="shared" si="6"/>
        <v>31</v>
      </c>
      <c r="AL62" s="189" t="s">
        <v>186</v>
      </c>
    </row>
    <row r="63" spans="1:38" x14ac:dyDescent="0.25">
      <c r="A63" s="80">
        <f t="shared" si="7"/>
        <v>61</v>
      </c>
      <c r="B63" s="127" t="str">
        <f>CONCATENATE(VLOOKUP($E63,'[1]7-8 классы'!$B:$H,2,FALSE)," ",VLOOKUP($E63,'[1]7-8 классы'!$B:$H,3,FALSE)," ",VLOOKUP($E63,'[1]7-8 классы'!$B:$H,4,FALSE))</f>
        <v>Скрымина Анастасия Евгеньевна</v>
      </c>
      <c r="C63" s="125" t="str">
        <f>VLOOKUP($E63,'[1]7-8 классы'!$B:$H,7,FALSE)</f>
        <v>Школа 19</v>
      </c>
      <c r="D63" s="133" t="str">
        <f>VLOOKUP($E63,'[1]7-8 классы'!$B:$H,6,FALSE)</f>
        <v>8б</v>
      </c>
      <c r="E63" s="69" t="s">
        <v>62</v>
      </c>
      <c r="F63" s="74">
        <v>2</v>
      </c>
      <c r="G63" s="73">
        <v>1</v>
      </c>
      <c r="H63" s="73">
        <v>2</v>
      </c>
      <c r="I63" s="73">
        <v>1</v>
      </c>
      <c r="J63" s="75">
        <v>2</v>
      </c>
      <c r="K63" s="86">
        <v>4</v>
      </c>
      <c r="L63" s="73">
        <v>2</v>
      </c>
      <c r="M63" s="73">
        <v>3</v>
      </c>
      <c r="N63" s="73">
        <v>1</v>
      </c>
      <c r="O63" s="73">
        <v>1</v>
      </c>
      <c r="P63" s="73">
        <v>4</v>
      </c>
      <c r="Q63" s="73">
        <v>4</v>
      </c>
      <c r="R63" s="73">
        <v>2</v>
      </c>
      <c r="S63" s="73">
        <v>1</v>
      </c>
      <c r="T63" s="73">
        <v>2</v>
      </c>
      <c r="U63" s="73">
        <v>4</v>
      </c>
      <c r="V63" s="73">
        <v>3</v>
      </c>
      <c r="W63" s="73">
        <v>2</v>
      </c>
      <c r="X63" s="73">
        <v>1</v>
      </c>
      <c r="Y63" s="87">
        <v>2</v>
      </c>
      <c r="Z63" s="74">
        <v>234</v>
      </c>
      <c r="AA63" s="73">
        <v>24</v>
      </c>
      <c r="AB63" s="73">
        <v>13</v>
      </c>
      <c r="AC63" s="73">
        <v>124</v>
      </c>
      <c r="AD63" s="75">
        <v>13</v>
      </c>
      <c r="AE63" s="109">
        <f t="shared" si="4"/>
        <v>30</v>
      </c>
      <c r="AF63" s="46">
        <v>0</v>
      </c>
      <c r="AG63" s="45" t="s">
        <v>182</v>
      </c>
      <c r="AH63" s="45" t="s">
        <v>182</v>
      </c>
      <c r="AI63" s="50">
        <v>0</v>
      </c>
      <c r="AJ63" s="119">
        <f t="shared" si="5"/>
        <v>0</v>
      </c>
      <c r="AK63" s="184">
        <f t="shared" si="6"/>
        <v>30</v>
      </c>
      <c r="AL63" s="189" t="s">
        <v>186</v>
      </c>
    </row>
    <row r="64" spans="1:38" x14ac:dyDescent="0.25">
      <c r="A64" s="80">
        <f t="shared" si="7"/>
        <v>62</v>
      </c>
      <c r="B64" s="127" t="str">
        <f>CONCATENATE(VLOOKUP($E64,'[1]7-8 классы'!$B:$H,2,FALSE)," ",VLOOKUP($E64,'[1]7-8 классы'!$B:$H,3,FALSE)," ",VLOOKUP($E64,'[1]7-8 классы'!$B:$H,4,FALSE))</f>
        <v>Солодников Данил Алексеевич</v>
      </c>
      <c r="C64" s="125" t="str">
        <f>VLOOKUP($E64,'[1]7-8 классы'!$B:$H,7,FALSE)</f>
        <v>Лицей 4</v>
      </c>
      <c r="D64" s="133">
        <f>VLOOKUP($E64,'[1]7-8 классы'!$B:$H,6,FALSE)</f>
        <v>8</v>
      </c>
      <c r="E64" s="69" t="s">
        <v>76</v>
      </c>
      <c r="F64" s="74">
        <v>2</v>
      </c>
      <c r="G64" s="73">
        <v>1</v>
      </c>
      <c r="H64" s="73">
        <v>2</v>
      </c>
      <c r="I64" s="73">
        <v>1</v>
      </c>
      <c r="J64" s="75">
        <v>1</v>
      </c>
      <c r="K64" s="86">
        <v>4</v>
      </c>
      <c r="L64" s="73">
        <v>2</v>
      </c>
      <c r="M64" s="73">
        <v>1</v>
      </c>
      <c r="N64" s="73">
        <v>2</v>
      </c>
      <c r="O64" s="73">
        <v>1</v>
      </c>
      <c r="P64" s="73">
        <v>4</v>
      </c>
      <c r="Q64" s="73">
        <v>4</v>
      </c>
      <c r="R64" s="73">
        <v>2</v>
      </c>
      <c r="S64" s="73">
        <v>2</v>
      </c>
      <c r="T64" s="73">
        <v>1</v>
      </c>
      <c r="U64" s="73">
        <v>4</v>
      </c>
      <c r="V64" s="73">
        <v>3</v>
      </c>
      <c r="W64" s="73">
        <v>2</v>
      </c>
      <c r="X64" s="73">
        <v>2</v>
      </c>
      <c r="Y64" s="87">
        <v>2</v>
      </c>
      <c r="Z64" s="74">
        <v>12</v>
      </c>
      <c r="AA64" s="73">
        <v>24</v>
      </c>
      <c r="AB64" s="73">
        <v>134</v>
      </c>
      <c r="AC64" s="73">
        <v>4</v>
      </c>
      <c r="AD64" s="75">
        <v>13</v>
      </c>
      <c r="AE64" s="109">
        <f t="shared" si="4"/>
        <v>27</v>
      </c>
      <c r="AF64" s="46">
        <v>0</v>
      </c>
      <c r="AG64" s="45">
        <v>3</v>
      </c>
      <c r="AH64" s="45">
        <v>0</v>
      </c>
      <c r="AI64" s="50">
        <v>0</v>
      </c>
      <c r="AJ64" s="119">
        <f t="shared" si="5"/>
        <v>3</v>
      </c>
      <c r="AK64" s="184">
        <f t="shared" si="6"/>
        <v>30</v>
      </c>
      <c r="AL64" s="189" t="s">
        <v>186</v>
      </c>
    </row>
    <row r="65" spans="1:38" x14ac:dyDescent="0.25">
      <c r="A65" s="80">
        <f t="shared" si="7"/>
        <v>63</v>
      </c>
      <c r="B65" s="127" t="str">
        <f>CONCATENATE(VLOOKUP($E65,'[1]7-8 классы'!$B:$H,2,FALSE)," ",VLOOKUP($E65,'[1]7-8 классы'!$B:$H,3,FALSE)," ",VLOOKUP($E65,'[1]7-8 классы'!$B:$H,4,FALSE))</f>
        <v>Салищева Татьяна Алексеевна</v>
      </c>
      <c r="C65" s="125" t="str">
        <f>VLOOKUP($E65,'[1]7-8 классы'!$B:$H,7,FALSE)</f>
        <v>Гимназия 31</v>
      </c>
      <c r="D65" s="133">
        <f>VLOOKUP($E65,'[1]7-8 классы'!$B:$H,6,FALSE)</f>
        <v>8</v>
      </c>
      <c r="E65" s="69" t="s">
        <v>92</v>
      </c>
      <c r="F65" s="74">
        <v>2</v>
      </c>
      <c r="G65" s="73">
        <v>2</v>
      </c>
      <c r="H65" s="73">
        <v>1</v>
      </c>
      <c r="I65" s="73">
        <v>2</v>
      </c>
      <c r="J65" s="75">
        <v>1</v>
      </c>
      <c r="K65" s="86">
        <v>1</v>
      </c>
      <c r="L65" s="73">
        <v>2</v>
      </c>
      <c r="M65" s="73">
        <v>3</v>
      </c>
      <c r="N65" s="73">
        <v>2</v>
      </c>
      <c r="O65" s="73">
        <v>4</v>
      </c>
      <c r="P65" s="73">
        <v>1</v>
      </c>
      <c r="Q65" s="73">
        <v>4</v>
      </c>
      <c r="R65" s="73">
        <v>2</v>
      </c>
      <c r="S65" s="73">
        <v>4</v>
      </c>
      <c r="T65" s="73">
        <v>1</v>
      </c>
      <c r="U65" s="73">
        <v>4</v>
      </c>
      <c r="V65" s="73">
        <v>3</v>
      </c>
      <c r="W65" s="73">
        <v>2</v>
      </c>
      <c r="X65" s="73">
        <v>1</v>
      </c>
      <c r="Y65" s="87">
        <v>2</v>
      </c>
      <c r="Z65" s="74">
        <v>234</v>
      </c>
      <c r="AA65" s="73">
        <v>24</v>
      </c>
      <c r="AB65" s="73">
        <v>13</v>
      </c>
      <c r="AC65" s="73">
        <v>123</v>
      </c>
      <c r="AD65" s="75">
        <v>24</v>
      </c>
      <c r="AE65" s="109">
        <f t="shared" si="4"/>
        <v>27</v>
      </c>
      <c r="AF65" s="46">
        <v>2</v>
      </c>
      <c r="AG65" s="45">
        <v>0</v>
      </c>
      <c r="AH65" s="45">
        <v>0.5</v>
      </c>
      <c r="AI65" s="50">
        <v>0</v>
      </c>
      <c r="AJ65" s="119">
        <f t="shared" si="5"/>
        <v>2.5</v>
      </c>
      <c r="AK65" s="184">
        <f t="shared" si="6"/>
        <v>29.5</v>
      </c>
      <c r="AL65" s="189" t="s">
        <v>186</v>
      </c>
    </row>
    <row r="66" spans="1:38" x14ac:dyDescent="0.25">
      <c r="A66" s="80">
        <f t="shared" si="7"/>
        <v>64</v>
      </c>
      <c r="B66" s="127" t="str">
        <f>CONCATENATE(VLOOKUP($E66,'[1]7-8 классы'!$B:$H,2,FALSE)," ",VLOOKUP($E66,'[1]7-8 классы'!$B:$H,3,FALSE)," ",VLOOKUP($E66,'[1]7-8 классы'!$B:$H,4,FALSE))</f>
        <v>Долныкова Алиса Константиновна</v>
      </c>
      <c r="C66" s="125" t="str">
        <f>VLOOKUP($E66,'[1]7-8 классы'!$B:$H,7,FALSE)</f>
        <v>Лицей 10</v>
      </c>
      <c r="D66" s="133" t="str">
        <f>VLOOKUP($E66,'[1]7-8 классы'!$B:$H,6,FALSE)</f>
        <v>7N</v>
      </c>
      <c r="E66" s="69" t="s">
        <v>83</v>
      </c>
      <c r="F66" s="74">
        <v>2</v>
      </c>
      <c r="G66" s="73">
        <v>2</v>
      </c>
      <c r="H66" s="73">
        <v>1</v>
      </c>
      <c r="I66" s="73">
        <v>1</v>
      </c>
      <c r="J66" s="75">
        <v>2</v>
      </c>
      <c r="K66" s="86">
        <v>4</v>
      </c>
      <c r="L66" s="73">
        <v>1</v>
      </c>
      <c r="M66" s="73">
        <v>3</v>
      </c>
      <c r="N66" s="73">
        <v>2</v>
      </c>
      <c r="O66" s="73">
        <v>1</v>
      </c>
      <c r="P66" s="73">
        <v>1</v>
      </c>
      <c r="Q66" s="73">
        <v>4</v>
      </c>
      <c r="R66" s="73">
        <v>2</v>
      </c>
      <c r="S66" s="73">
        <v>3</v>
      </c>
      <c r="T66" s="73">
        <v>1</v>
      </c>
      <c r="U66" s="73">
        <v>4</v>
      </c>
      <c r="V66" s="73">
        <v>1</v>
      </c>
      <c r="W66" s="73">
        <v>2</v>
      </c>
      <c r="X66" s="73">
        <v>3</v>
      </c>
      <c r="Y66" s="87">
        <v>2</v>
      </c>
      <c r="Z66" s="74">
        <v>23</v>
      </c>
      <c r="AA66" s="73">
        <v>24</v>
      </c>
      <c r="AB66" s="73">
        <v>14</v>
      </c>
      <c r="AC66" s="73">
        <v>12</v>
      </c>
      <c r="AD66" s="75">
        <v>13</v>
      </c>
      <c r="AE66" s="109">
        <f t="shared" si="4"/>
        <v>26</v>
      </c>
      <c r="AF66" s="46">
        <v>1</v>
      </c>
      <c r="AG66" s="45">
        <v>0</v>
      </c>
      <c r="AH66" s="45">
        <v>2.5</v>
      </c>
      <c r="AI66" s="50">
        <v>0</v>
      </c>
      <c r="AJ66" s="119">
        <f t="shared" si="5"/>
        <v>3.5</v>
      </c>
      <c r="AK66" s="184">
        <f t="shared" si="6"/>
        <v>29.5</v>
      </c>
      <c r="AL66" s="189" t="s">
        <v>186</v>
      </c>
    </row>
    <row r="67" spans="1:38" x14ac:dyDescent="0.25">
      <c r="A67" s="80">
        <f t="shared" si="7"/>
        <v>65</v>
      </c>
      <c r="B67" s="127" t="str">
        <f>CONCATENATE(VLOOKUP($E67,'[1]7-8 классы'!$B:$H,2,FALSE)," ",VLOOKUP($E67,'[1]7-8 классы'!$B:$H,3,FALSE)," ",VLOOKUP($E67,'[1]7-8 классы'!$B:$H,4,FALSE))</f>
        <v>Пукрокова Валерия Станиславовна</v>
      </c>
      <c r="C67" s="125" t="str">
        <f>VLOOKUP($E67,'[1]7-8 классы'!$B:$H,7,FALSE)</f>
        <v>Лицей 4</v>
      </c>
      <c r="D67" s="133">
        <f>VLOOKUP($E67,'[1]7-8 классы'!$B:$H,6,FALSE)</f>
        <v>8</v>
      </c>
      <c r="E67" s="69" t="s">
        <v>100</v>
      </c>
      <c r="F67" s="74">
        <v>2</v>
      </c>
      <c r="G67" s="73">
        <v>2</v>
      </c>
      <c r="H67" s="73">
        <v>1</v>
      </c>
      <c r="I67" s="73">
        <v>1</v>
      </c>
      <c r="J67" s="75">
        <v>2</v>
      </c>
      <c r="K67" s="86">
        <v>4</v>
      </c>
      <c r="L67" s="73">
        <v>2</v>
      </c>
      <c r="M67" s="73">
        <v>3</v>
      </c>
      <c r="N67" s="73">
        <v>2</v>
      </c>
      <c r="O67" s="73">
        <v>1</v>
      </c>
      <c r="P67" s="73">
        <v>1</v>
      </c>
      <c r="Q67" s="73">
        <v>4</v>
      </c>
      <c r="R67" s="73"/>
      <c r="S67" s="73">
        <v>1</v>
      </c>
      <c r="T67" s="73">
        <v>1</v>
      </c>
      <c r="U67" s="73">
        <v>4</v>
      </c>
      <c r="V67" s="73">
        <v>3</v>
      </c>
      <c r="W67" s="73">
        <v>2</v>
      </c>
      <c r="X67" s="73">
        <v>3</v>
      </c>
      <c r="Y67" s="87">
        <v>2</v>
      </c>
      <c r="Z67" s="74">
        <v>124</v>
      </c>
      <c r="AA67" s="73">
        <v>24</v>
      </c>
      <c r="AB67" s="73">
        <v>1</v>
      </c>
      <c r="AC67" s="73">
        <v>1</v>
      </c>
      <c r="AD67" s="75">
        <v>24</v>
      </c>
      <c r="AE67" s="109">
        <f t="shared" ref="AE67:AE85" si="8">1*(SUM(IF(F67=$F$1,1,0),IF(G67=$G$1,1,0),IF(H67=$H$1,1,0),IF(I67=$I$1,1,0),IF(J67=$J$1,1,0)))+2*(SUM(IF(K67=$K$1,1,0),IF(L67=$L$1,1,0),IF(M67=$M$1,1,0),IF(N67=$N$1,1,0),IF(O67=$O$1,1,0),IF(P67=$P$1,1,0),IF(Q67=$Q$1,1,0),IF(R67=$R$1,1,0),IF(S67=$S$1,1,0),IF(T67=$T$1,1,0)))+2*(SUM(IF(U67=$U$1,1,0),IF(V67=$V$1,1,0),IF(W67=$W$1,1,0),IF(X67=$X$1,1,0),IF(Y67=$Y$1,1,0)))+3*(SUM(IF(Z67=$Z$1,1,0),IF(AA67=$AA$1,1,0),IF(AB67=$AB$1,1,0),IF(AC67=$AC$1,1,0),IF(AD67=$AD$1,1,0)))</f>
        <v>29</v>
      </c>
      <c r="AF67" s="46">
        <v>0</v>
      </c>
      <c r="AG67" s="45">
        <v>0</v>
      </c>
      <c r="AH67" s="45">
        <v>0</v>
      </c>
      <c r="AI67" s="50" t="s">
        <v>182</v>
      </c>
      <c r="AJ67" s="119">
        <f t="shared" ref="AJ67:AJ85" si="9">SUM(AF67:AI67)</f>
        <v>0</v>
      </c>
      <c r="AK67" s="184">
        <f t="shared" ref="AK67:AK85" si="10">AE67+AJ67</f>
        <v>29</v>
      </c>
      <c r="AL67" s="189" t="s">
        <v>186</v>
      </c>
    </row>
    <row r="68" spans="1:38" x14ac:dyDescent="0.25">
      <c r="A68" s="80">
        <f t="shared" ref="A68:A85" si="11">A67+1</f>
        <v>66</v>
      </c>
      <c r="B68" s="127" t="str">
        <f>CONCATENATE(VLOOKUP($E68,'[1]7-8 классы'!$B:$H,2,FALSE)," ",VLOOKUP($E68,'[1]7-8 классы'!$B:$H,3,FALSE)," ",VLOOKUP($E68,'[1]7-8 классы'!$B:$H,4,FALSE))</f>
        <v>Мамедова Милена Тарлановна</v>
      </c>
      <c r="C68" s="125" t="str">
        <f>VLOOKUP($E68,'[1]7-8 классы'!$B:$H,7,FALSE)</f>
        <v>Гимназия 2</v>
      </c>
      <c r="D68" s="133" t="str">
        <f>VLOOKUP($E68,'[1]7-8 классы'!$B:$H,6,FALSE)</f>
        <v>7 Б</v>
      </c>
      <c r="E68" s="69" t="s">
        <v>90</v>
      </c>
      <c r="F68" s="74">
        <v>2</v>
      </c>
      <c r="G68" s="73">
        <v>1</v>
      </c>
      <c r="H68" s="73">
        <v>2</v>
      </c>
      <c r="I68" s="73">
        <v>2</v>
      </c>
      <c r="J68" s="75">
        <v>1</v>
      </c>
      <c r="K68" s="86">
        <v>4</v>
      </c>
      <c r="L68" s="73">
        <v>4</v>
      </c>
      <c r="M68" s="73">
        <v>3</v>
      </c>
      <c r="N68" s="73">
        <v>2</v>
      </c>
      <c r="O68" s="73">
        <v>1</v>
      </c>
      <c r="P68" s="73">
        <v>4</v>
      </c>
      <c r="Q68" s="73">
        <v>3</v>
      </c>
      <c r="R68" s="73">
        <v>1</v>
      </c>
      <c r="S68" s="73">
        <v>3</v>
      </c>
      <c r="T68" s="73">
        <v>1</v>
      </c>
      <c r="U68" s="73">
        <v>4</v>
      </c>
      <c r="V68" s="73">
        <v>1</v>
      </c>
      <c r="W68" s="73">
        <v>3</v>
      </c>
      <c r="X68" s="73">
        <v>1</v>
      </c>
      <c r="Y68" s="87">
        <v>2</v>
      </c>
      <c r="Z68" s="74">
        <v>123</v>
      </c>
      <c r="AA68" s="73">
        <v>24</v>
      </c>
      <c r="AB68" s="73">
        <v>13</v>
      </c>
      <c r="AC68" s="73">
        <v>34</v>
      </c>
      <c r="AD68" s="75">
        <v>24</v>
      </c>
      <c r="AE68" s="109">
        <f t="shared" si="8"/>
        <v>25</v>
      </c>
      <c r="AF68" s="46">
        <v>1</v>
      </c>
      <c r="AG68" s="45">
        <v>2</v>
      </c>
      <c r="AH68" s="45">
        <v>0</v>
      </c>
      <c r="AI68" s="50">
        <v>1</v>
      </c>
      <c r="AJ68" s="119">
        <f t="shared" si="9"/>
        <v>4</v>
      </c>
      <c r="AK68" s="184">
        <f t="shared" si="10"/>
        <v>29</v>
      </c>
      <c r="AL68" s="189" t="s">
        <v>186</v>
      </c>
    </row>
    <row r="69" spans="1:38" x14ac:dyDescent="0.25">
      <c r="A69" s="80">
        <f t="shared" si="11"/>
        <v>67</v>
      </c>
      <c r="B69" s="127" t="str">
        <f>CONCATENATE(VLOOKUP($E69,'[1]7-8 классы'!$B:$H,2,FALSE)," ",VLOOKUP($E69,'[1]7-8 классы'!$B:$H,3,FALSE)," ",VLOOKUP($E69,'[1]7-8 классы'!$B:$H,4,FALSE))</f>
        <v>ЗВЯГИНЦЕВ АЛЕКСАНДР СЕРГЕЕВИЧ</v>
      </c>
      <c r="C69" s="125" t="str">
        <f>VLOOKUP($E69,'[1]7-8 классы'!$B:$H,7,FALSE)</f>
        <v>Гимназия 17</v>
      </c>
      <c r="D69" s="133" t="str">
        <f>VLOOKUP($E69,'[1]7-8 классы'!$B:$H,6,FALSE)</f>
        <v>7A</v>
      </c>
      <c r="E69" s="69" t="s">
        <v>89</v>
      </c>
      <c r="F69" s="74">
        <v>2</v>
      </c>
      <c r="G69" s="73">
        <v>1</v>
      </c>
      <c r="H69" s="73">
        <v>1</v>
      </c>
      <c r="I69" s="73">
        <v>2</v>
      </c>
      <c r="J69" s="75">
        <v>1</v>
      </c>
      <c r="K69" s="86">
        <v>4</v>
      </c>
      <c r="L69" s="73">
        <v>4</v>
      </c>
      <c r="M69" s="73">
        <v>1</v>
      </c>
      <c r="N69" s="73">
        <v>2</v>
      </c>
      <c r="O69" s="73">
        <v>4</v>
      </c>
      <c r="P69" s="73">
        <v>4</v>
      </c>
      <c r="Q69" s="73">
        <v>3</v>
      </c>
      <c r="R69" s="73">
        <v>2</v>
      </c>
      <c r="S69" s="73">
        <v>3</v>
      </c>
      <c r="T69" s="73">
        <v>3</v>
      </c>
      <c r="U69" s="73">
        <v>4</v>
      </c>
      <c r="V69" s="73">
        <v>3</v>
      </c>
      <c r="W69" s="73">
        <v>2</v>
      </c>
      <c r="X69" s="73">
        <v>2</v>
      </c>
      <c r="Y69" s="87">
        <v>2</v>
      </c>
      <c r="Z69" s="74">
        <v>124</v>
      </c>
      <c r="AA69" s="73">
        <v>24</v>
      </c>
      <c r="AB69" s="73">
        <v>134</v>
      </c>
      <c r="AC69" s="73">
        <v>134</v>
      </c>
      <c r="AD69" s="75">
        <v>13</v>
      </c>
      <c r="AE69" s="109">
        <f t="shared" si="8"/>
        <v>23</v>
      </c>
      <c r="AF69" s="46">
        <v>2</v>
      </c>
      <c r="AG69" s="45">
        <v>0</v>
      </c>
      <c r="AH69" s="45">
        <v>4</v>
      </c>
      <c r="AI69" s="50" t="s">
        <v>182</v>
      </c>
      <c r="AJ69" s="119">
        <f t="shared" si="9"/>
        <v>6</v>
      </c>
      <c r="AK69" s="184">
        <f t="shared" si="10"/>
        <v>29</v>
      </c>
      <c r="AL69" s="189" t="s">
        <v>186</v>
      </c>
    </row>
    <row r="70" spans="1:38" x14ac:dyDescent="0.25">
      <c r="A70" s="80">
        <f t="shared" si="11"/>
        <v>68</v>
      </c>
      <c r="B70" s="127" t="str">
        <f>CONCATENATE(VLOOKUP($E70,'[1]7-8 классы'!$B:$H,2,FALSE)," ",VLOOKUP($E70,'[1]7-8 классы'!$B:$H,3,FALSE)," ",VLOOKUP($E70,'[1]7-8 классы'!$B:$H,4,FALSE))</f>
        <v>Димитрикова Мария Анатольевна</v>
      </c>
      <c r="C70" s="125" t="str">
        <f>VLOOKUP($E70,'[1]7-8 классы'!$B:$H,7,FALSE)</f>
        <v>Лицей 4</v>
      </c>
      <c r="D70" s="133">
        <f>VLOOKUP($E70,'[1]7-8 классы'!$B:$H,6,FALSE)</f>
        <v>7</v>
      </c>
      <c r="E70" s="69" t="s">
        <v>110</v>
      </c>
      <c r="F70" s="74">
        <v>2</v>
      </c>
      <c r="G70" s="73">
        <v>1</v>
      </c>
      <c r="H70" s="73">
        <v>1</v>
      </c>
      <c r="I70" s="73">
        <v>2</v>
      </c>
      <c r="J70" s="75">
        <v>2</v>
      </c>
      <c r="K70" s="86">
        <v>4</v>
      </c>
      <c r="L70" s="73">
        <v>2</v>
      </c>
      <c r="M70" s="73">
        <v>4</v>
      </c>
      <c r="N70" s="73">
        <v>2</v>
      </c>
      <c r="O70" s="73">
        <v>2</v>
      </c>
      <c r="P70" s="73">
        <v>1</v>
      </c>
      <c r="Q70" s="73">
        <v>4</v>
      </c>
      <c r="R70" s="73">
        <v>3</v>
      </c>
      <c r="S70" s="73">
        <v>3</v>
      </c>
      <c r="T70" s="73">
        <v>2</v>
      </c>
      <c r="U70" s="73">
        <v>4</v>
      </c>
      <c r="V70" s="73">
        <v>3</v>
      </c>
      <c r="W70" s="73">
        <v>3</v>
      </c>
      <c r="X70" s="73">
        <v>1</v>
      </c>
      <c r="Y70" s="87">
        <v>1</v>
      </c>
      <c r="Z70" s="74">
        <v>34</v>
      </c>
      <c r="AA70" s="73">
        <v>24</v>
      </c>
      <c r="AB70" s="73">
        <v>24</v>
      </c>
      <c r="AC70" s="73">
        <v>23</v>
      </c>
      <c r="AD70" s="75">
        <v>24</v>
      </c>
      <c r="AE70" s="109">
        <f t="shared" si="8"/>
        <v>23</v>
      </c>
      <c r="AF70" s="46">
        <v>3.5</v>
      </c>
      <c r="AG70" s="45">
        <v>2</v>
      </c>
      <c r="AH70" s="45">
        <v>0</v>
      </c>
      <c r="AI70" s="50" t="s">
        <v>182</v>
      </c>
      <c r="AJ70" s="119">
        <f t="shared" si="9"/>
        <v>5.5</v>
      </c>
      <c r="AK70" s="184">
        <f t="shared" si="10"/>
        <v>28.5</v>
      </c>
      <c r="AL70" s="189" t="s">
        <v>186</v>
      </c>
    </row>
    <row r="71" spans="1:38" x14ac:dyDescent="0.25">
      <c r="A71" s="80">
        <f t="shared" si="11"/>
        <v>69</v>
      </c>
      <c r="B71" s="127" t="str">
        <f>CONCATENATE(VLOOKUP($E71,'[1]7-8 классы'!$B:$H,2,FALSE)," ",VLOOKUP($E71,'[1]7-8 классы'!$B:$H,3,FALSE)," ",VLOOKUP($E71,'[1]7-8 классы'!$B:$H,4,FALSE))</f>
        <v>Швецова Алиса Эдуардовна</v>
      </c>
      <c r="C71" s="125" t="str">
        <f>VLOOKUP($E71,'[1]7-8 классы'!$B:$H,7,FALSE)</f>
        <v>Школа 37</v>
      </c>
      <c r="D71" s="133" t="str">
        <f>VLOOKUP($E71,'[1]7-8 классы'!$B:$H,6,FALSE)</f>
        <v>7 "В"</v>
      </c>
      <c r="E71" s="69" t="s">
        <v>43</v>
      </c>
      <c r="F71" s="74">
        <v>2</v>
      </c>
      <c r="G71" s="73">
        <v>1</v>
      </c>
      <c r="H71" s="73">
        <v>1</v>
      </c>
      <c r="I71" s="73">
        <v>1</v>
      </c>
      <c r="J71" s="75">
        <v>2</v>
      </c>
      <c r="K71" s="86">
        <v>1</v>
      </c>
      <c r="L71" s="73">
        <v>2</v>
      </c>
      <c r="M71" s="73">
        <v>3</v>
      </c>
      <c r="N71" s="73">
        <v>2</v>
      </c>
      <c r="O71" s="73">
        <v>2</v>
      </c>
      <c r="P71" s="73">
        <v>3</v>
      </c>
      <c r="Q71" s="73">
        <v>4</v>
      </c>
      <c r="R71" s="73">
        <v>1</v>
      </c>
      <c r="S71" s="73">
        <v>3</v>
      </c>
      <c r="T71" s="73">
        <v>4</v>
      </c>
      <c r="U71" s="73">
        <v>2</v>
      </c>
      <c r="V71" s="73">
        <v>1</v>
      </c>
      <c r="W71" s="73">
        <v>2</v>
      </c>
      <c r="X71" s="73">
        <v>1</v>
      </c>
      <c r="Y71" s="87">
        <v>1</v>
      </c>
      <c r="Z71" s="74">
        <v>1234</v>
      </c>
      <c r="AA71" s="73">
        <v>24</v>
      </c>
      <c r="AB71" s="73">
        <v>123</v>
      </c>
      <c r="AC71" s="73">
        <v>124</v>
      </c>
      <c r="AD71" s="75">
        <v>13</v>
      </c>
      <c r="AE71" s="109">
        <f t="shared" si="8"/>
        <v>25</v>
      </c>
      <c r="AF71" s="46">
        <v>2</v>
      </c>
      <c r="AG71" s="122">
        <v>1</v>
      </c>
      <c r="AH71" s="45">
        <v>0</v>
      </c>
      <c r="AI71" s="50" t="s">
        <v>182</v>
      </c>
      <c r="AJ71" s="119">
        <f t="shared" si="9"/>
        <v>3</v>
      </c>
      <c r="AK71" s="184">
        <f t="shared" si="10"/>
        <v>28</v>
      </c>
      <c r="AL71" s="189" t="s">
        <v>186</v>
      </c>
    </row>
    <row r="72" spans="1:38" x14ac:dyDescent="0.25">
      <c r="A72" s="80">
        <f t="shared" si="11"/>
        <v>70</v>
      </c>
      <c r="B72" s="127" t="str">
        <f>CONCATENATE(VLOOKUP($E72,'[1]7-8 классы'!$B:$H,2,FALSE)," ",VLOOKUP($E72,'[1]7-8 классы'!$B:$H,3,FALSE)," ",VLOOKUP($E72,'[1]7-8 классы'!$B:$H,4,FALSE))</f>
        <v>Гредина Ксения Эдуардовна</v>
      </c>
      <c r="C72" s="125" t="str">
        <f>VLOOKUP($E72,'[1]7-8 классы'!$B:$H,7,FALSE)</f>
        <v>Школа 17</v>
      </c>
      <c r="D72" s="133" t="str">
        <f>VLOOKUP($E72,'[1]7-8 классы'!$B:$H,6,FALSE)</f>
        <v>7б</v>
      </c>
      <c r="E72" s="69" t="s">
        <v>65</v>
      </c>
      <c r="F72" s="74">
        <v>2</v>
      </c>
      <c r="G72" s="73">
        <v>2</v>
      </c>
      <c r="H72" s="73">
        <v>1</v>
      </c>
      <c r="I72" s="73">
        <v>1</v>
      </c>
      <c r="J72" s="75">
        <v>2</v>
      </c>
      <c r="K72" s="86">
        <v>4</v>
      </c>
      <c r="L72" s="73">
        <v>4</v>
      </c>
      <c r="M72" s="73">
        <v>2</v>
      </c>
      <c r="N72" s="73">
        <v>2</v>
      </c>
      <c r="O72" s="73">
        <v>3</v>
      </c>
      <c r="P72" s="73">
        <v>1</v>
      </c>
      <c r="Q72" s="73">
        <v>4</v>
      </c>
      <c r="R72" s="73">
        <v>2</v>
      </c>
      <c r="S72" s="73">
        <v>3</v>
      </c>
      <c r="T72" s="73">
        <v>2</v>
      </c>
      <c r="U72" s="73">
        <v>4</v>
      </c>
      <c r="V72" s="73">
        <v>3</v>
      </c>
      <c r="W72" s="73">
        <v>2</v>
      </c>
      <c r="X72" s="73">
        <v>1</v>
      </c>
      <c r="Y72" s="87">
        <v>2</v>
      </c>
      <c r="Z72" s="74">
        <v>124</v>
      </c>
      <c r="AA72" s="73">
        <v>2</v>
      </c>
      <c r="AB72" s="73">
        <v>1234</v>
      </c>
      <c r="AC72" s="73">
        <v>4</v>
      </c>
      <c r="AD72" s="75">
        <v>1</v>
      </c>
      <c r="AE72" s="109">
        <f t="shared" si="8"/>
        <v>23</v>
      </c>
      <c r="AF72" s="46">
        <v>0</v>
      </c>
      <c r="AG72" s="45">
        <v>5</v>
      </c>
      <c r="AH72" s="45">
        <v>0</v>
      </c>
      <c r="AI72" s="50">
        <v>0</v>
      </c>
      <c r="AJ72" s="119">
        <f t="shared" si="9"/>
        <v>5</v>
      </c>
      <c r="AK72" s="184">
        <f t="shared" si="10"/>
        <v>28</v>
      </c>
      <c r="AL72" s="189" t="s">
        <v>186</v>
      </c>
    </row>
    <row r="73" spans="1:38" x14ac:dyDescent="0.25">
      <c r="A73" s="80">
        <f t="shared" si="11"/>
        <v>71</v>
      </c>
      <c r="B73" s="127" t="str">
        <f>CONCATENATE(VLOOKUP($E73,'[1]7-8 классы'!$B:$H,2,FALSE)," ",VLOOKUP($E73,'[1]7-8 классы'!$B:$H,3,FALSE)," ",VLOOKUP($E73,'[1]7-8 классы'!$B:$H,4,FALSE))</f>
        <v>Фаттахов Артем Дмитриевич</v>
      </c>
      <c r="C73" s="125" t="str">
        <f>VLOOKUP($E73,'[1]7-8 классы'!$B:$H,7,FALSE)</f>
        <v>Лицей 4</v>
      </c>
      <c r="D73" s="133">
        <f>VLOOKUP($E73,'[1]7-8 классы'!$B:$H,6,FALSE)</f>
        <v>7</v>
      </c>
      <c r="E73" s="69" t="s">
        <v>75</v>
      </c>
      <c r="F73" s="74">
        <v>2</v>
      </c>
      <c r="G73" s="73">
        <v>1</v>
      </c>
      <c r="H73" s="73">
        <v>1</v>
      </c>
      <c r="I73" s="73">
        <v>1</v>
      </c>
      <c r="J73" s="75">
        <v>1</v>
      </c>
      <c r="K73" s="86">
        <v>4</v>
      </c>
      <c r="L73" s="73">
        <v>4</v>
      </c>
      <c r="M73" s="73">
        <v>3</v>
      </c>
      <c r="N73" s="73">
        <v>2</v>
      </c>
      <c r="O73" s="73">
        <v>3</v>
      </c>
      <c r="P73" s="73">
        <v>1</v>
      </c>
      <c r="Q73" s="73">
        <v>4</v>
      </c>
      <c r="R73" s="73">
        <v>3</v>
      </c>
      <c r="S73" s="73">
        <v>1</v>
      </c>
      <c r="T73" s="73">
        <v>1</v>
      </c>
      <c r="U73" s="73">
        <v>4</v>
      </c>
      <c r="V73" s="73">
        <v>3</v>
      </c>
      <c r="W73" s="73">
        <v>2</v>
      </c>
      <c r="X73" s="73">
        <v>2</v>
      </c>
      <c r="Y73" s="87">
        <v>2</v>
      </c>
      <c r="Z73" s="74">
        <v>124</v>
      </c>
      <c r="AA73" s="73">
        <v>24</v>
      </c>
      <c r="AB73" s="73">
        <v>13</v>
      </c>
      <c r="AC73" s="73">
        <v>124</v>
      </c>
      <c r="AD73" s="75">
        <v>12</v>
      </c>
      <c r="AE73" s="109">
        <f t="shared" si="8"/>
        <v>20</v>
      </c>
      <c r="AF73" s="46">
        <v>2</v>
      </c>
      <c r="AG73" s="45">
        <v>0</v>
      </c>
      <c r="AH73" s="45">
        <v>5.5</v>
      </c>
      <c r="AI73" s="50">
        <v>0</v>
      </c>
      <c r="AJ73" s="119">
        <f t="shared" si="9"/>
        <v>7.5</v>
      </c>
      <c r="AK73" s="184">
        <f t="shared" si="10"/>
        <v>27.5</v>
      </c>
      <c r="AL73" s="189" t="s">
        <v>186</v>
      </c>
    </row>
    <row r="74" spans="1:38" x14ac:dyDescent="0.25">
      <c r="A74" s="80">
        <f t="shared" si="11"/>
        <v>72</v>
      </c>
      <c r="B74" s="127" t="str">
        <f>CONCATENATE(VLOOKUP($E74,'[1]7-8 классы'!$B:$H,2,FALSE)," ",VLOOKUP($E74,'[1]7-8 классы'!$B:$H,3,FALSE)," ",VLOOKUP($E74,'[1]7-8 классы'!$B:$H,4,FALSE))</f>
        <v>Дунь Полина Игоревна</v>
      </c>
      <c r="C74" s="125" t="str">
        <f>VLOOKUP($E74,'[1]7-8 классы'!$B:$H,7,FALSE)</f>
        <v>Лицей 4</v>
      </c>
      <c r="D74" s="133">
        <f>VLOOKUP($E74,'[1]7-8 классы'!$B:$H,6,FALSE)</f>
        <v>8</v>
      </c>
      <c r="E74" s="69" t="s">
        <v>96</v>
      </c>
      <c r="F74" s="74">
        <v>2</v>
      </c>
      <c r="G74" s="73">
        <v>2</v>
      </c>
      <c r="H74" s="73">
        <v>1</v>
      </c>
      <c r="I74" s="73">
        <v>1</v>
      </c>
      <c r="J74" s="75">
        <v>1</v>
      </c>
      <c r="K74" s="86">
        <v>4</v>
      </c>
      <c r="L74" s="73">
        <v>1</v>
      </c>
      <c r="M74" s="73">
        <v>3</v>
      </c>
      <c r="N74" s="73">
        <v>2</v>
      </c>
      <c r="O74" s="73">
        <v>1</v>
      </c>
      <c r="P74" s="73">
        <v>4</v>
      </c>
      <c r="Q74" s="73">
        <v>4</v>
      </c>
      <c r="R74" s="73">
        <v>3</v>
      </c>
      <c r="S74" s="73">
        <v>1</v>
      </c>
      <c r="T74" s="73">
        <v>1</v>
      </c>
      <c r="U74" s="73">
        <v>4</v>
      </c>
      <c r="V74" s="73">
        <v>3</v>
      </c>
      <c r="W74" s="73">
        <v>1</v>
      </c>
      <c r="X74" s="73">
        <v>3</v>
      </c>
      <c r="Y74" s="87">
        <v>2</v>
      </c>
      <c r="Z74" s="74">
        <v>123</v>
      </c>
      <c r="AA74" s="73">
        <v>24</v>
      </c>
      <c r="AB74" s="73">
        <v>34</v>
      </c>
      <c r="AC74" s="73">
        <v>124</v>
      </c>
      <c r="AD74" s="75">
        <v>24</v>
      </c>
      <c r="AE74" s="109">
        <f t="shared" si="8"/>
        <v>26</v>
      </c>
      <c r="AF74" s="46">
        <v>0</v>
      </c>
      <c r="AG74" s="45">
        <v>1</v>
      </c>
      <c r="AH74" s="45" t="s">
        <v>182</v>
      </c>
      <c r="AI74" s="50" t="s">
        <v>182</v>
      </c>
      <c r="AJ74" s="119">
        <f t="shared" si="9"/>
        <v>1</v>
      </c>
      <c r="AK74" s="184">
        <f t="shared" si="10"/>
        <v>27</v>
      </c>
      <c r="AL74" s="189" t="s">
        <v>186</v>
      </c>
    </row>
    <row r="75" spans="1:38" x14ac:dyDescent="0.25">
      <c r="A75" s="80">
        <f t="shared" si="11"/>
        <v>73</v>
      </c>
      <c r="B75" s="127" t="str">
        <f>CONCATENATE(VLOOKUP($E75,'[1]7-8 классы'!$B:$H,2,FALSE)," ",VLOOKUP($E75,'[1]7-8 классы'!$B:$H,3,FALSE)," ",VLOOKUP($E75,'[1]7-8 классы'!$B:$H,4,FALSE))</f>
        <v>Татарских Елизаывета Игоревна</v>
      </c>
      <c r="C75" s="125" t="str">
        <f>VLOOKUP($E75,'[1]7-8 классы'!$B:$H,7,FALSE)</f>
        <v>Гимназия 2</v>
      </c>
      <c r="D75" s="133">
        <f>VLOOKUP($E75,'[1]7-8 классы'!$B:$H,6,FALSE)</f>
        <v>7</v>
      </c>
      <c r="E75" s="69" t="s">
        <v>24</v>
      </c>
      <c r="F75" s="74">
        <v>2</v>
      </c>
      <c r="G75" s="73">
        <v>2</v>
      </c>
      <c r="H75" s="73">
        <v>1</v>
      </c>
      <c r="I75" s="73">
        <v>2</v>
      </c>
      <c r="J75" s="75">
        <v>1</v>
      </c>
      <c r="K75" s="86">
        <v>1</v>
      </c>
      <c r="L75" s="73">
        <v>2</v>
      </c>
      <c r="M75" s="73">
        <v>4</v>
      </c>
      <c r="N75" s="73">
        <v>2</v>
      </c>
      <c r="O75" s="73">
        <v>1</v>
      </c>
      <c r="P75" s="73">
        <v>1</v>
      </c>
      <c r="Q75" s="73">
        <v>4</v>
      </c>
      <c r="R75" s="73">
        <v>1</v>
      </c>
      <c r="S75" s="73">
        <v>3</v>
      </c>
      <c r="T75" s="73">
        <v>4</v>
      </c>
      <c r="U75" s="73">
        <v>4</v>
      </c>
      <c r="V75" s="73">
        <v>4</v>
      </c>
      <c r="W75" s="73">
        <v>2</v>
      </c>
      <c r="X75" s="73">
        <v>1</v>
      </c>
      <c r="Y75" s="87">
        <v>2</v>
      </c>
      <c r="Z75" s="74">
        <v>123</v>
      </c>
      <c r="AA75" s="73">
        <v>24</v>
      </c>
      <c r="AB75" s="73">
        <v>34</v>
      </c>
      <c r="AC75" s="73">
        <v>34</v>
      </c>
      <c r="AD75" s="75">
        <v>13</v>
      </c>
      <c r="AE75" s="109">
        <f t="shared" si="8"/>
        <v>22</v>
      </c>
      <c r="AF75" s="46">
        <v>0</v>
      </c>
      <c r="AG75" s="45">
        <v>5</v>
      </c>
      <c r="AH75" s="45">
        <v>0</v>
      </c>
      <c r="AI75" s="50">
        <v>0</v>
      </c>
      <c r="AJ75" s="119">
        <f t="shared" si="9"/>
        <v>5</v>
      </c>
      <c r="AK75" s="184">
        <f t="shared" si="10"/>
        <v>27</v>
      </c>
      <c r="AL75" s="189" t="s">
        <v>186</v>
      </c>
    </row>
    <row r="76" spans="1:38" x14ac:dyDescent="0.25">
      <c r="A76" s="80">
        <f t="shared" si="11"/>
        <v>74</v>
      </c>
      <c r="B76" s="127" t="str">
        <f>CONCATENATE(VLOOKUP($E76,'[1]7-8 классы'!$B:$H,2,FALSE)," ",VLOOKUP($E76,'[1]7-8 классы'!$B:$H,3,FALSE)," ",VLOOKUP($E76,'[1]7-8 классы'!$B:$H,4,FALSE))</f>
        <v>Валиев Даниил Альбертович</v>
      </c>
      <c r="C76" s="125" t="str">
        <f>VLOOKUP($E76,'[1]7-8 классы'!$B:$H,7,FALSE)</f>
        <v>Гимназия 2</v>
      </c>
      <c r="D76" s="133" t="str">
        <f>VLOOKUP($E76,'[1]7-8 классы'!$B:$H,6,FALSE)</f>
        <v>7а</v>
      </c>
      <c r="E76" s="69" t="s">
        <v>81</v>
      </c>
      <c r="F76" s="74">
        <v>2</v>
      </c>
      <c r="G76" s="73">
        <v>1</v>
      </c>
      <c r="H76" s="73">
        <v>2</v>
      </c>
      <c r="I76" s="73">
        <v>2</v>
      </c>
      <c r="J76" s="75">
        <v>2</v>
      </c>
      <c r="K76" s="86">
        <v>2</v>
      </c>
      <c r="L76" s="73">
        <v>2</v>
      </c>
      <c r="M76" s="73">
        <v>3</v>
      </c>
      <c r="N76" s="73">
        <v>2</v>
      </c>
      <c r="O76" s="73">
        <v>1</v>
      </c>
      <c r="P76" s="73">
        <v>4</v>
      </c>
      <c r="Q76" s="73">
        <v>4</v>
      </c>
      <c r="R76" s="73">
        <v>2</v>
      </c>
      <c r="S76" s="73">
        <v>1</v>
      </c>
      <c r="T76" s="73">
        <v>4</v>
      </c>
      <c r="U76" s="73">
        <v>4</v>
      </c>
      <c r="V76" s="73">
        <v>4</v>
      </c>
      <c r="W76" s="73">
        <v>3</v>
      </c>
      <c r="X76" s="73">
        <v>4</v>
      </c>
      <c r="Y76" s="87">
        <v>2</v>
      </c>
      <c r="Z76" s="74">
        <v>23</v>
      </c>
      <c r="AA76" s="73">
        <v>134</v>
      </c>
      <c r="AB76" s="73">
        <v>14</v>
      </c>
      <c r="AC76" s="73">
        <v>134</v>
      </c>
      <c r="AD76" s="75">
        <v>3</v>
      </c>
      <c r="AE76" s="109">
        <f t="shared" si="8"/>
        <v>20</v>
      </c>
      <c r="AF76" s="46">
        <v>2</v>
      </c>
      <c r="AG76" s="45">
        <v>5</v>
      </c>
      <c r="AH76" s="45">
        <v>0</v>
      </c>
      <c r="AI76" s="50">
        <v>0</v>
      </c>
      <c r="AJ76" s="119">
        <f t="shared" si="9"/>
        <v>7</v>
      </c>
      <c r="AK76" s="184">
        <f t="shared" si="10"/>
        <v>27</v>
      </c>
      <c r="AL76" s="189" t="s">
        <v>186</v>
      </c>
    </row>
    <row r="77" spans="1:38" x14ac:dyDescent="0.25">
      <c r="A77" s="80">
        <f t="shared" si="11"/>
        <v>75</v>
      </c>
      <c r="B77" s="127" t="str">
        <f>CONCATENATE(VLOOKUP($E77,'[1]7-8 классы'!$B:$H,2,FALSE)," ",VLOOKUP($E77,'[1]7-8 классы'!$B:$H,3,FALSE)," ",VLOOKUP($E77,'[1]7-8 классы'!$B:$H,4,FALSE))</f>
        <v>Чарушникова Анна Константиновна</v>
      </c>
      <c r="C77" s="125" t="str">
        <f>VLOOKUP($E77,'[1]7-8 классы'!$B:$H,7,FALSE)</f>
        <v>Лицей 4</v>
      </c>
      <c r="D77" s="133">
        <f>VLOOKUP($E77,'[1]7-8 классы'!$B:$H,6,FALSE)</f>
        <v>8</v>
      </c>
      <c r="E77" s="91" t="s">
        <v>97</v>
      </c>
      <c r="F77" s="100">
        <v>2</v>
      </c>
      <c r="G77" s="101">
        <v>2</v>
      </c>
      <c r="H77" s="101">
        <v>1</v>
      </c>
      <c r="I77" s="101">
        <v>2</v>
      </c>
      <c r="J77" s="102">
        <v>1</v>
      </c>
      <c r="K77" s="103">
        <v>2</v>
      </c>
      <c r="L77" s="101">
        <v>2</v>
      </c>
      <c r="M77" s="101">
        <v>3</v>
      </c>
      <c r="N77" s="101">
        <v>2</v>
      </c>
      <c r="O77" s="101">
        <v>3</v>
      </c>
      <c r="P77" s="101">
        <v>1</v>
      </c>
      <c r="Q77" s="101">
        <v>3</v>
      </c>
      <c r="R77" s="101">
        <v>2</v>
      </c>
      <c r="S77" s="101">
        <v>1</v>
      </c>
      <c r="T77" s="101">
        <v>3</v>
      </c>
      <c r="U77" s="101">
        <v>4</v>
      </c>
      <c r="V77" s="101">
        <v>4</v>
      </c>
      <c r="W77" s="101">
        <v>3</v>
      </c>
      <c r="X77" s="101">
        <v>1</v>
      </c>
      <c r="Y77" s="104">
        <v>2</v>
      </c>
      <c r="Z77" s="100">
        <v>124</v>
      </c>
      <c r="AA77" s="101">
        <v>24</v>
      </c>
      <c r="AB77" s="101">
        <v>12</v>
      </c>
      <c r="AC77" s="101">
        <v>13</v>
      </c>
      <c r="AD77" s="102">
        <v>24</v>
      </c>
      <c r="AE77" s="109">
        <f t="shared" si="8"/>
        <v>23</v>
      </c>
      <c r="AF77" s="89">
        <v>0</v>
      </c>
      <c r="AG77" s="90">
        <v>2</v>
      </c>
      <c r="AH77" s="90">
        <v>0.5</v>
      </c>
      <c r="AI77" s="105">
        <v>0</v>
      </c>
      <c r="AJ77" s="119">
        <f t="shared" si="9"/>
        <v>2.5</v>
      </c>
      <c r="AK77" s="184">
        <f t="shared" si="10"/>
        <v>25.5</v>
      </c>
      <c r="AL77" s="189" t="s">
        <v>186</v>
      </c>
    </row>
    <row r="78" spans="1:38" x14ac:dyDescent="0.25">
      <c r="A78" s="80">
        <f t="shared" si="11"/>
        <v>76</v>
      </c>
      <c r="B78" s="127" t="str">
        <f>CONCATENATE(VLOOKUP($E78,'[1]7-8 классы'!$B:$H,2,FALSE)," ",VLOOKUP($E78,'[1]7-8 классы'!$B:$H,3,FALSE)," ",VLOOKUP($E78,'[1]7-8 классы'!$B:$H,4,FALSE))</f>
        <v>Басина Софья Михайловна</v>
      </c>
      <c r="C78" s="125" t="str">
        <f>VLOOKUP($E78,'[1]7-8 классы'!$B:$H,7,FALSE)</f>
        <v>Гимназия 31</v>
      </c>
      <c r="D78" s="133" t="str">
        <f>VLOOKUP($E78,'[1]7-8 классы'!$B:$H,6,FALSE)</f>
        <v>8 в</v>
      </c>
      <c r="E78" s="91" t="s">
        <v>67</v>
      </c>
      <c r="F78" s="100">
        <v>2</v>
      </c>
      <c r="G78" s="101">
        <v>1</v>
      </c>
      <c r="H78" s="101">
        <v>1</v>
      </c>
      <c r="I78" s="101">
        <v>1</v>
      </c>
      <c r="J78" s="102">
        <v>1</v>
      </c>
      <c r="K78" s="103">
        <v>4</v>
      </c>
      <c r="L78" s="101">
        <v>2</v>
      </c>
      <c r="M78" s="101">
        <v>2</v>
      </c>
      <c r="N78" s="101">
        <v>2</v>
      </c>
      <c r="O78" s="101">
        <v>4</v>
      </c>
      <c r="P78" s="101">
        <v>1</v>
      </c>
      <c r="Q78" s="101">
        <v>4</v>
      </c>
      <c r="R78" s="101">
        <v>3</v>
      </c>
      <c r="S78" s="101">
        <v>4</v>
      </c>
      <c r="T78" s="101">
        <v>4</v>
      </c>
      <c r="U78" s="101">
        <v>4</v>
      </c>
      <c r="V78" s="101">
        <v>3</v>
      </c>
      <c r="W78" s="101">
        <v>2</v>
      </c>
      <c r="X78" s="101">
        <v>1</v>
      </c>
      <c r="Y78" s="104">
        <v>2</v>
      </c>
      <c r="Z78" s="100">
        <v>23</v>
      </c>
      <c r="AA78" s="101">
        <v>24</v>
      </c>
      <c r="AB78" s="101">
        <v>13</v>
      </c>
      <c r="AC78" s="101">
        <v>14</v>
      </c>
      <c r="AD78" s="102">
        <v>13</v>
      </c>
      <c r="AE78" s="109">
        <f t="shared" si="8"/>
        <v>22</v>
      </c>
      <c r="AF78" s="89">
        <v>0</v>
      </c>
      <c r="AG78" s="90">
        <v>0</v>
      </c>
      <c r="AH78" s="90">
        <v>3.5</v>
      </c>
      <c r="AI78" s="105">
        <v>0</v>
      </c>
      <c r="AJ78" s="119">
        <f t="shared" si="9"/>
        <v>3.5</v>
      </c>
      <c r="AK78" s="184">
        <f t="shared" si="10"/>
        <v>25.5</v>
      </c>
      <c r="AL78" s="189" t="s">
        <v>186</v>
      </c>
    </row>
    <row r="79" spans="1:38" x14ac:dyDescent="0.25">
      <c r="A79" s="80">
        <f t="shared" si="11"/>
        <v>77</v>
      </c>
      <c r="B79" s="127" t="str">
        <f>CONCATENATE(VLOOKUP($E79,'[1]7-8 классы'!$B:$H,2,FALSE)," ",VLOOKUP($E79,'[1]7-8 классы'!$B:$H,3,FALSE)," ",VLOOKUP($E79,'[1]7-8 классы'!$B:$H,4,FALSE))</f>
        <v>Каменева Анастасия Юрьевна</v>
      </c>
      <c r="C79" s="125" t="str">
        <f>VLOOKUP($E79,'[1]7-8 классы'!$B:$H,7,FALSE)</f>
        <v>Гимназия 17</v>
      </c>
      <c r="D79" s="133">
        <f>VLOOKUP($E79,'[1]7-8 классы'!$B:$H,6,FALSE)</f>
        <v>8</v>
      </c>
      <c r="E79" s="91" t="s">
        <v>64</v>
      </c>
      <c r="F79" s="100">
        <v>2</v>
      </c>
      <c r="G79" s="101">
        <v>1</v>
      </c>
      <c r="H79" s="101">
        <v>2</v>
      </c>
      <c r="I79" s="101">
        <v>2</v>
      </c>
      <c r="J79" s="102">
        <v>1</v>
      </c>
      <c r="K79" s="103">
        <v>4</v>
      </c>
      <c r="L79" s="101">
        <v>4</v>
      </c>
      <c r="M79" s="101">
        <v>2</v>
      </c>
      <c r="N79" s="101">
        <v>2</v>
      </c>
      <c r="O79" s="101">
        <v>3</v>
      </c>
      <c r="P79" s="101">
        <v>4</v>
      </c>
      <c r="Q79" s="101">
        <v>4</v>
      </c>
      <c r="R79" s="101">
        <v>2</v>
      </c>
      <c r="S79" s="101">
        <v>1</v>
      </c>
      <c r="T79" s="101">
        <v>4</v>
      </c>
      <c r="U79" s="101">
        <v>4</v>
      </c>
      <c r="V79" s="101">
        <v>3</v>
      </c>
      <c r="W79" s="101">
        <v>2</v>
      </c>
      <c r="X79" s="101">
        <v>1</v>
      </c>
      <c r="Y79" s="104">
        <v>2</v>
      </c>
      <c r="Z79" s="100">
        <v>2</v>
      </c>
      <c r="AA79" s="101">
        <v>24</v>
      </c>
      <c r="AB79" s="101">
        <v>13</v>
      </c>
      <c r="AC79" s="101">
        <v>24</v>
      </c>
      <c r="AD79" s="102">
        <v>1</v>
      </c>
      <c r="AE79" s="109">
        <f t="shared" si="8"/>
        <v>24</v>
      </c>
      <c r="AF79" s="89" t="s">
        <v>182</v>
      </c>
      <c r="AG79" s="90">
        <v>0</v>
      </c>
      <c r="AH79" s="90">
        <v>0</v>
      </c>
      <c r="AI79" s="105">
        <v>0</v>
      </c>
      <c r="AJ79" s="119">
        <f t="shared" si="9"/>
        <v>0</v>
      </c>
      <c r="AK79" s="184">
        <f t="shared" si="10"/>
        <v>24</v>
      </c>
      <c r="AL79" s="189" t="s">
        <v>186</v>
      </c>
    </row>
    <row r="80" spans="1:38" x14ac:dyDescent="0.25">
      <c r="A80" s="80">
        <f t="shared" si="11"/>
        <v>78</v>
      </c>
      <c r="B80" s="127" t="str">
        <f>CONCATENATE(VLOOKUP($E80,'[1]7-8 классы'!$B:$H,2,FALSE)," ",VLOOKUP($E80,'[1]7-8 классы'!$B:$H,3,FALSE)," ",VLOOKUP($E80,'[1]7-8 классы'!$B:$H,4,FALSE))</f>
        <v>Пегушина Валерия Владиславовна</v>
      </c>
      <c r="C80" s="125" t="str">
        <f>VLOOKUP($E80,'[1]7-8 классы'!$B:$H,7,FALSE)</f>
        <v>Гимназия 17</v>
      </c>
      <c r="D80" s="133" t="str">
        <f>VLOOKUP($E80,'[1]7-8 классы'!$B:$H,6,FALSE)</f>
        <v>8 А</v>
      </c>
      <c r="E80" s="91" t="s">
        <v>39</v>
      </c>
      <c r="F80" s="100">
        <v>2</v>
      </c>
      <c r="G80" s="101">
        <v>2</v>
      </c>
      <c r="H80" s="101">
        <v>2</v>
      </c>
      <c r="I80" s="101">
        <v>1</v>
      </c>
      <c r="J80" s="102">
        <v>2</v>
      </c>
      <c r="K80" s="103">
        <v>4</v>
      </c>
      <c r="L80" s="101">
        <v>3</v>
      </c>
      <c r="M80" s="101">
        <v>4</v>
      </c>
      <c r="N80" s="101">
        <v>2</v>
      </c>
      <c r="O80" s="101">
        <v>3</v>
      </c>
      <c r="P80" s="101">
        <v>4</v>
      </c>
      <c r="Q80" s="101">
        <v>4</v>
      </c>
      <c r="R80" s="101">
        <v>3</v>
      </c>
      <c r="S80" s="101">
        <v>1</v>
      </c>
      <c r="T80" s="101">
        <v>2</v>
      </c>
      <c r="U80" s="101">
        <v>4</v>
      </c>
      <c r="V80" s="101">
        <v>4</v>
      </c>
      <c r="W80" s="101">
        <v>2</v>
      </c>
      <c r="X80" s="101">
        <v>1</v>
      </c>
      <c r="Y80" s="104">
        <v>2</v>
      </c>
      <c r="Z80" s="100">
        <v>123</v>
      </c>
      <c r="AA80" s="101">
        <v>24</v>
      </c>
      <c r="AB80" s="101">
        <v>34</v>
      </c>
      <c r="AC80" s="101">
        <v>14</v>
      </c>
      <c r="AD80" s="102">
        <v>13</v>
      </c>
      <c r="AE80" s="109">
        <f t="shared" si="8"/>
        <v>23</v>
      </c>
      <c r="AF80" s="89">
        <v>1</v>
      </c>
      <c r="AG80" s="148">
        <v>0</v>
      </c>
      <c r="AH80" s="90">
        <v>0</v>
      </c>
      <c r="AI80" s="105" t="s">
        <v>182</v>
      </c>
      <c r="AJ80" s="119">
        <f t="shared" si="9"/>
        <v>1</v>
      </c>
      <c r="AK80" s="184">
        <f t="shared" si="10"/>
        <v>24</v>
      </c>
      <c r="AL80" s="189" t="s">
        <v>186</v>
      </c>
    </row>
    <row r="81" spans="1:38" x14ac:dyDescent="0.25">
      <c r="A81" s="80">
        <f t="shared" si="11"/>
        <v>79</v>
      </c>
      <c r="B81" s="127" t="str">
        <f>CONCATENATE(VLOOKUP($E81,'[1]7-8 классы'!$B:$H,2,FALSE)," ",VLOOKUP($E81,'[1]7-8 классы'!$B:$H,3,FALSE)," ",VLOOKUP($E81,'[1]7-8 классы'!$B:$H,4,FALSE))</f>
        <v>Чабан Альбина Руслановна</v>
      </c>
      <c r="C81" s="125" t="str">
        <f>VLOOKUP($E81,'[1]7-8 классы'!$B:$H,7,FALSE)</f>
        <v>Гимназия 2</v>
      </c>
      <c r="D81" s="133" t="str">
        <f>VLOOKUP($E81,'[1]7-8 классы'!$B:$H,6,FALSE)</f>
        <v>7Б</v>
      </c>
      <c r="E81" s="91" t="s">
        <v>73</v>
      </c>
      <c r="F81" s="100">
        <v>2</v>
      </c>
      <c r="G81" s="101">
        <v>1</v>
      </c>
      <c r="H81" s="101">
        <v>2</v>
      </c>
      <c r="I81" s="101">
        <v>2</v>
      </c>
      <c r="J81" s="102">
        <v>2</v>
      </c>
      <c r="K81" s="103">
        <v>4</v>
      </c>
      <c r="L81" s="101">
        <v>4</v>
      </c>
      <c r="M81" s="101">
        <v>2</v>
      </c>
      <c r="N81" s="101">
        <v>2</v>
      </c>
      <c r="O81" s="101">
        <v>1</v>
      </c>
      <c r="P81" s="101">
        <v>4</v>
      </c>
      <c r="Q81" s="101">
        <v>4</v>
      </c>
      <c r="R81" s="101">
        <v>3</v>
      </c>
      <c r="S81" s="101">
        <v>1</v>
      </c>
      <c r="T81" s="101">
        <v>4</v>
      </c>
      <c r="U81" s="101">
        <v>4</v>
      </c>
      <c r="V81" s="101">
        <v>4</v>
      </c>
      <c r="W81" s="101">
        <v>3</v>
      </c>
      <c r="X81" s="101">
        <v>1</v>
      </c>
      <c r="Y81" s="104">
        <v>1</v>
      </c>
      <c r="Z81" s="100">
        <v>24</v>
      </c>
      <c r="AA81" s="101">
        <v>24</v>
      </c>
      <c r="AB81" s="101">
        <v>3</v>
      </c>
      <c r="AC81" s="101">
        <v>2</v>
      </c>
      <c r="AD81" s="102">
        <v>1</v>
      </c>
      <c r="AE81" s="109">
        <f t="shared" si="8"/>
        <v>19</v>
      </c>
      <c r="AF81" s="89">
        <v>0</v>
      </c>
      <c r="AG81" s="90">
        <v>2</v>
      </c>
      <c r="AH81" s="90">
        <v>0</v>
      </c>
      <c r="AI81" s="105">
        <v>0</v>
      </c>
      <c r="AJ81" s="119">
        <f t="shared" si="9"/>
        <v>2</v>
      </c>
      <c r="AK81" s="184">
        <f t="shared" si="10"/>
        <v>21</v>
      </c>
      <c r="AL81" s="189" t="s">
        <v>186</v>
      </c>
    </row>
    <row r="82" spans="1:38" x14ac:dyDescent="0.25">
      <c r="A82" s="80">
        <f t="shared" si="11"/>
        <v>80</v>
      </c>
      <c r="B82" s="127" t="str">
        <f>CONCATENATE(VLOOKUP($E82,'[1]7-8 классы'!$B:$H,2,FALSE)," ",VLOOKUP($E82,'[1]7-8 классы'!$B:$H,3,FALSE)," ",VLOOKUP($E82,'[1]7-8 классы'!$B:$H,4,FALSE))</f>
        <v>Котылева Ольга Дмитриевна</v>
      </c>
      <c r="C82" s="125" t="str">
        <f>VLOOKUP($E82,'[1]7-8 классы'!$B:$H,7,FALSE)</f>
        <v>Лицей №4</v>
      </c>
      <c r="D82" s="133">
        <f>VLOOKUP($E82,'[1]7-8 классы'!$B:$H,6,FALSE)</f>
        <v>7</v>
      </c>
      <c r="E82" s="91" t="s">
        <v>52</v>
      </c>
      <c r="F82" s="100">
        <v>2</v>
      </c>
      <c r="G82" s="101">
        <v>1</v>
      </c>
      <c r="H82" s="101">
        <v>2</v>
      </c>
      <c r="I82" s="101">
        <v>1</v>
      </c>
      <c r="J82" s="102">
        <v>1</v>
      </c>
      <c r="K82" s="103">
        <v>4</v>
      </c>
      <c r="L82" s="101">
        <v>4</v>
      </c>
      <c r="M82" s="101">
        <v>4</v>
      </c>
      <c r="N82" s="101">
        <v>2</v>
      </c>
      <c r="O82" s="101">
        <v>1</v>
      </c>
      <c r="P82" s="101">
        <v>2</v>
      </c>
      <c r="Q82" s="101">
        <v>3</v>
      </c>
      <c r="R82" s="101">
        <v>3</v>
      </c>
      <c r="S82" s="101">
        <v>3</v>
      </c>
      <c r="T82" s="101">
        <v>2</v>
      </c>
      <c r="U82" s="101">
        <v>2</v>
      </c>
      <c r="V82" s="101">
        <v>3</v>
      </c>
      <c r="W82" s="101">
        <v>2</v>
      </c>
      <c r="X82" s="101">
        <v>3</v>
      </c>
      <c r="Y82" s="104">
        <v>2</v>
      </c>
      <c r="Z82" s="100">
        <v>12</v>
      </c>
      <c r="AA82" s="101">
        <v>24</v>
      </c>
      <c r="AB82" s="101">
        <v>13</v>
      </c>
      <c r="AC82" s="101">
        <v>34</v>
      </c>
      <c r="AD82" s="102">
        <v>13</v>
      </c>
      <c r="AE82" s="109">
        <f t="shared" si="8"/>
        <v>19</v>
      </c>
      <c r="AF82" s="89">
        <v>0</v>
      </c>
      <c r="AG82" s="148">
        <v>0</v>
      </c>
      <c r="AH82" s="90">
        <v>0</v>
      </c>
      <c r="AI82" s="105">
        <v>0</v>
      </c>
      <c r="AJ82" s="119">
        <f t="shared" si="9"/>
        <v>0</v>
      </c>
      <c r="AK82" s="184">
        <f t="shared" si="10"/>
        <v>19</v>
      </c>
      <c r="AL82" s="189" t="s">
        <v>186</v>
      </c>
    </row>
    <row r="83" spans="1:38" x14ac:dyDescent="0.25">
      <c r="A83" s="80">
        <f t="shared" si="11"/>
        <v>81</v>
      </c>
      <c r="B83" s="127" t="str">
        <f>CONCATENATE(VLOOKUP($E83,'[1]7-8 классы'!$B:$H,2,FALSE)," ",VLOOKUP($E83,'[1]7-8 классы'!$B:$H,3,FALSE)," ",VLOOKUP($E83,'[1]7-8 классы'!$B:$H,4,FALSE))</f>
        <v>Хоботов Максим Николаевич</v>
      </c>
      <c r="C83" s="125" t="str">
        <f>VLOOKUP($E83,'[1]7-8 классы'!$B:$H,7,FALSE)</f>
        <v>Школа 145</v>
      </c>
      <c r="D83" s="133" t="str">
        <f>VLOOKUP($E83,'[1]7-8 классы'!$B:$H,6,FALSE)</f>
        <v>7 "А"</v>
      </c>
      <c r="E83" s="91" t="s">
        <v>87</v>
      </c>
      <c r="F83" s="100">
        <v>2</v>
      </c>
      <c r="G83" s="101">
        <v>1</v>
      </c>
      <c r="H83" s="101">
        <v>1</v>
      </c>
      <c r="I83" s="101">
        <v>2</v>
      </c>
      <c r="J83" s="102">
        <v>2</v>
      </c>
      <c r="K83" s="103">
        <v>3</v>
      </c>
      <c r="L83" s="101">
        <v>1</v>
      </c>
      <c r="M83" s="101">
        <v>1</v>
      </c>
      <c r="N83" s="101">
        <v>2</v>
      </c>
      <c r="O83" s="101">
        <v>1</v>
      </c>
      <c r="P83" s="101">
        <v>1</v>
      </c>
      <c r="Q83" s="101">
        <v>4</v>
      </c>
      <c r="R83" s="101">
        <v>3</v>
      </c>
      <c r="S83" s="101">
        <v>3</v>
      </c>
      <c r="T83" s="101">
        <v>1</v>
      </c>
      <c r="U83" s="101">
        <v>4</v>
      </c>
      <c r="V83" s="101">
        <v>3</v>
      </c>
      <c r="W83" s="101">
        <v>2</v>
      </c>
      <c r="X83" s="101">
        <v>1</v>
      </c>
      <c r="Y83" s="104">
        <v>2</v>
      </c>
      <c r="Z83" s="100">
        <v>2</v>
      </c>
      <c r="AA83" s="101">
        <v>4</v>
      </c>
      <c r="AB83" s="101">
        <v>1</v>
      </c>
      <c r="AC83" s="101">
        <v>4</v>
      </c>
      <c r="AD83" s="102">
        <v>3</v>
      </c>
      <c r="AE83" s="109">
        <f t="shared" si="8"/>
        <v>19</v>
      </c>
      <c r="AF83" s="89">
        <v>0</v>
      </c>
      <c r="AG83" s="90">
        <v>0</v>
      </c>
      <c r="AH83" s="90">
        <v>0</v>
      </c>
      <c r="AI83" s="105">
        <v>0</v>
      </c>
      <c r="AJ83" s="119">
        <f t="shared" si="9"/>
        <v>0</v>
      </c>
      <c r="AK83" s="184">
        <f t="shared" si="10"/>
        <v>19</v>
      </c>
      <c r="AL83" s="189" t="s">
        <v>186</v>
      </c>
    </row>
    <row r="84" spans="1:38" x14ac:dyDescent="0.25">
      <c r="A84" s="80">
        <f t="shared" si="11"/>
        <v>82</v>
      </c>
      <c r="B84" s="127" t="str">
        <f>CONCATENATE(VLOOKUP($E84,'[1]7-8 классы'!$B:$H,2,FALSE)," ",VLOOKUP($E84,'[1]7-8 классы'!$B:$H,3,FALSE)," ",VLOOKUP($E84,'[1]7-8 классы'!$B:$H,4,FALSE))</f>
        <v>Прусакова Вероника Александровна</v>
      </c>
      <c r="C84" s="125" t="str">
        <f>VLOOKUP($E84,'[1]7-8 классы'!$B:$H,7,FALSE)</f>
        <v>Гимназия 2</v>
      </c>
      <c r="D84" s="133" t="str">
        <f>VLOOKUP($E84,'[1]7-8 классы'!$B:$H,6,FALSE)</f>
        <v>7Б</v>
      </c>
      <c r="E84" s="91" t="s">
        <v>91</v>
      </c>
      <c r="F84" s="100">
        <v>2</v>
      </c>
      <c r="G84" s="101">
        <v>1</v>
      </c>
      <c r="H84" s="101">
        <v>1</v>
      </c>
      <c r="I84" s="101">
        <v>2</v>
      </c>
      <c r="J84" s="102">
        <v>1</v>
      </c>
      <c r="K84" s="103">
        <v>3</v>
      </c>
      <c r="L84" s="101">
        <v>4</v>
      </c>
      <c r="M84" s="101">
        <v>4</v>
      </c>
      <c r="N84" s="101">
        <v>2</v>
      </c>
      <c r="O84" s="101">
        <v>3</v>
      </c>
      <c r="P84" s="101">
        <v>4</v>
      </c>
      <c r="Q84" s="101">
        <v>4</v>
      </c>
      <c r="R84" s="101">
        <v>1</v>
      </c>
      <c r="S84" s="101">
        <v>2</v>
      </c>
      <c r="T84" s="101">
        <v>1</v>
      </c>
      <c r="U84" s="101">
        <v>4</v>
      </c>
      <c r="V84" s="101">
        <v>1</v>
      </c>
      <c r="W84" s="101">
        <v>2</v>
      </c>
      <c r="X84" s="101">
        <v>3</v>
      </c>
      <c r="Y84" s="104">
        <v>2</v>
      </c>
      <c r="Z84" s="100">
        <v>123</v>
      </c>
      <c r="AA84" s="101">
        <v>24</v>
      </c>
      <c r="AB84" s="101">
        <v>23</v>
      </c>
      <c r="AC84" s="101">
        <v>14</v>
      </c>
      <c r="AD84" s="102">
        <v>23</v>
      </c>
      <c r="AE84" s="109">
        <f t="shared" si="8"/>
        <v>15</v>
      </c>
      <c r="AF84" s="89">
        <v>2</v>
      </c>
      <c r="AG84" s="90">
        <v>0</v>
      </c>
      <c r="AH84" s="90">
        <v>2</v>
      </c>
      <c r="AI84" s="105">
        <v>0</v>
      </c>
      <c r="AJ84" s="119">
        <f t="shared" si="9"/>
        <v>4</v>
      </c>
      <c r="AK84" s="184">
        <f t="shared" si="10"/>
        <v>19</v>
      </c>
      <c r="AL84" s="189" t="s">
        <v>186</v>
      </c>
    </row>
    <row r="85" spans="1:38" ht="15.75" thickBot="1" x14ac:dyDescent="0.3">
      <c r="A85" s="141">
        <f t="shared" si="11"/>
        <v>83</v>
      </c>
      <c r="B85" s="128" t="str">
        <f>CONCATENATE(VLOOKUP($E85,'[1]7-8 классы'!$B:$H,2,FALSE)," ",VLOOKUP($E85,'[1]7-8 классы'!$B:$H,3,FALSE)," ",VLOOKUP($E85,'[1]7-8 классы'!$B:$H,4,FALSE))</f>
        <v>РУДОМЕТОВА ЕЛИЗАВЕТА ИГОРЕВНА</v>
      </c>
      <c r="C85" s="126" t="str">
        <f>VLOOKUP($E85,'[1]7-8 классы'!$B:$H,7,FALSE)</f>
        <v>Гимназия 2</v>
      </c>
      <c r="D85" s="134" t="str">
        <f>VLOOKUP($E85,'[1]7-8 классы'!$B:$H,6,FALSE)</f>
        <v>8Г</v>
      </c>
      <c r="E85" s="92" t="s">
        <v>93</v>
      </c>
      <c r="F85" s="76">
        <v>2</v>
      </c>
      <c r="G85" s="77">
        <v>1</v>
      </c>
      <c r="H85" s="77">
        <v>1</v>
      </c>
      <c r="I85" s="77">
        <v>2</v>
      </c>
      <c r="J85" s="142">
        <v>1</v>
      </c>
      <c r="K85" s="143">
        <v>3</v>
      </c>
      <c r="L85" s="77">
        <v>4</v>
      </c>
      <c r="M85" s="77">
        <v>3</v>
      </c>
      <c r="N85" s="77">
        <v>2</v>
      </c>
      <c r="O85" s="77">
        <v>4</v>
      </c>
      <c r="P85" s="77">
        <v>1</v>
      </c>
      <c r="Q85" s="77">
        <v>4</v>
      </c>
      <c r="R85" s="77">
        <v>4</v>
      </c>
      <c r="S85" s="77">
        <v>1</v>
      </c>
      <c r="T85" s="77">
        <v>4</v>
      </c>
      <c r="U85" s="77">
        <v>3</v>
      </c>
      <c r="V85" s="77">
        <v>3</v>
      </c>
      <c r="W85" s="77">
        <v>3</v>
      </c>
      <c r="X85" s="77">
        <v>1</v>
      </c>
      <c r="Y85" s="88">
        <v>2</v>
      </c>
      <c r="Z85" s="76">
        <v>1</v>
      </c>
      <c r="AA85" s="77">
        <v>2</v>
      </c>
      <c r="AB85" s="77">
        <v>3</v>
      </c>
      <c r="AC85" s="77">
        <v>4</v>
      </c>
      <c r="AD85" s="142">
        <v>3</v>
      </c>
      <c r="AE85" s="110">
        <f t="shared" si="8"/>
        <v>12</v>
      </c>
      <c r="AF85" s="81">
        <v>1</v>
      </c>
      <c r="AG85" s="82">
        <v>3</v>
      </c>
      <c r="AH85" s="82">
        <v>0</v>
      </c>
      <c r="AI85" s="144">
        <v>0</v>
      </c>
      <c r="AJ85" s="145">
        <f t="shared" si="9"/>
        <v>4</v>
      </c>
      <c r="AK85" s="185">
        <f t="shared" si="10"/>
        <v>16</v>
      </c>
      <c r="AL85" s="189" t="s">
        <v>186</v>
      </c>
    </row>
    <row r="86" spans="1:38" ht="13.5" hidden="1" thickBot="1" x14ac:dyDescent="0.25">
      <c r="D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 s="189"/>
    </row>
    <row r="87" spans="1:38" ht="15.75" thickBot="1" x14ac:dyDescent="0.25">
      <c r="A87" s="37">
        <f>MAX(A3:A85)</f>
        <v>83</v>
      </c>
      <c r="B87" s="147" t="s">
        <v>2</v>
      </c>
      <c r="C87" s="138"/>
      <c r="D87" s="138"/>
      <c r="E87" s="146"/>
      <c r="F87" s="17">
        <f t="shared" ref="F87:AD87" si="12">COUNTIF(F3:F85,F1)</f>
        <v>11</v>
      </c>
      <c r="G87" s="32">
        <f t="shared" si="12"/>
        <v>38</v>
      </c>
      <c r="H87" s="32">
        <f t="shared" si="12"/>
        <v>52</v>
      </c>
      <c r="I87" s="32">
        <f t="shared" si="12"/>
        <v>61</v>
      </c>
      <c r="J87" s="33">
        <f t="shared" si="12"/>
        <v>45</v>
      </c>
      <c r="K87" s="17">
        <f t="shared" si="12"/>
        <v>57</v>
      </c>
      <c r="L87" s="32">
        <f t="shared" si="12"/>
        <v>40</v>
      </c>
      <c r="M87" s="32">
        <f t="shared" si="12"/>
        <v>51</v>
      </c>
      <c r="N87" s="32">
        <f t="shared" si="12"/>
        <v>80</v>
      </c>
      <c r="O87" s="32">
        <f t="shared" si="12"/>
        <v>56</v>
      </c>
      <c r="P87" s="17">
        <f t="shared" si="12"/>
        <v>58</v>
      </c>
      <c r="Q87" s="32">
        <f t="shared" si="12"/>
        <v>76</v>
      </c>
      <c r="R87" s="32">
        <f t="shared" si="12"/>
        <v>29</v>
      </c>
      <c r="S87" s="32">
        <f t="shared" si="12"/>
        <v>36</v>
      </c>
      <c r="T87" s="33">
        <f t="shared" si="12"/>
        <v>15</v>
      </c>
      <c r="U87" s="17">
        <f t="shared" si="12"/>
        <v>79</v>
      </c>
      <c r="V87" s="32">
        <f t="shared" si="12"/>
        <v>63</v>
      </c>
      <c r="W87" s="32">
        <f t="shared" si="12"/>
        <v>63</v>
      </c>
      <c r="X87" s="32">
        <f t="shared" si="12"/>
        <v>55</v>
      </c>
      <c r="Y87" s="130">
        <f t="shared" si="12"/>
        <v>76</v>
      </c>
      <c r="Z87" s="17">
        <f t="shared" si="12"/>
        <v>25</v>
      </c>
      <c r="AA87" s="32">
        <f t="shared" si="12"/>
        <v>77</v>
      </c>
      <c r="AB87" s="32">
        <f t="shared" si="12"/>
        <v>8</v>
      </c>
      <c r="AC87" s="32">
        <f t="shared" si="12"/>
        <v>7</v>
      </c>
      <c r="AD87" s="33">
        <f t="shared" si="12"/>
        <v>37</v>
      </c>
      <c r="AE87" s="111">
        <f t="shared" ref="AE87:AK87" si="13">MAX(AE3:AE85)</f>
        <v>42</v>
      </c>
      <c r="AF87" s="29">
        <f t="shared" si="13"/>
        <v>4</v>
      </c>
      <c r="AG87" s="30">
        <f t="shared" si="13"/>
        <v>5</v>
      </c>
      <c r="AH87" s="30">
        <f t="shared" si="13"/>
        <v>6</v>
      </c>
      <c r="AI87" s="31">
        <f t="shared" si="13"/>
        <v>10</v>
      </c>
      <c r="AJ87" s="116">
        <f t="shared" si="13"/>
        <v>25</v>
      </c>
      <c r="AK87" s="186">
        <f t="shared" si="13"/>
        <v>67</v>
      </c>
      <c r="AL87" s="188"/>
    </row>
    <row r="88" spans="1:38" ht="15.75" thickBot="1" x14ac:dyDescent="0.25">
      <c r="A88" s="18"/>
      <c r="B88" s="155" t="s">
        <v>3</v>
      </c>
      <c r="C88" s="19"/>
      <c r="D88" s="63"/>
      <c r="E88" s="19"/>
      <c r="F88" s="20">
        <f t="shared" ref="F88:AD88" si="14">F87/$A$87*100</f>
        <v>13.253012048192772</v>
      </c>
      <c r="G88" s="34">
        <f t="shared" si="14"/>
        <v>45.783132530120483</v>
      </c>
      <c r="H88" s="34">
        <f t="shared" si="14"/>
        <v>62.650602409638559</v>
      </c>
      <c r="I88" s="34">
        <f t="shared" si="14"/>
        <v>73.493975903614455</v>
      </c>
      <c r="J88" s="35">
        <f t="shared" si="14"/>
        <v>54.216867469879517</v>
      </c>
      <c r="K88" s="20">
        <f t="shared" si="14"/>
        <v>68.674698795180717</v>
      </c>
      <c r="L88" s="34">
        <f t="shared" si="14"/>
        <v>48.192771084337352</v>
      </c>
      <c r="M88" s="34">
        <f t="shared" si="14"/>
        <v>61.445783132530117</v>
      </c>
      <c r="N88" s="34">
        <f t="shared" si="14"/>
        <v>96.385542168674704</v>
      </c>
      <c r="O88" s="34">
        <f t="shared" si="14"/>
        <v>67.46987951807229</v>
      </c>
      <c r="P88" s="20">
        <f t="shared" si="14"/>
        <v>69.879518072289159</v>
      </c>
      <c r="Q88" s="34">
        <f t="shared" si="14"/>
        <v>91.566265060240966</v>
      </c>
      <c r="R88" s="34">
        <f t="shared" si="14"/>
        <v>34.939759036144579</v>
      </c>
      <c r="S88" s="34">
        <f t="shared" si="14"/>
        <v>43.373493975903614</v>
      </c>
      <c r="T88" s="35">
        <f t="shared" si="14"/>
        <v>18.072289156626507</v>
      </c>
      <c r="U88" s="20">
        <f t="shared" si="14"/>
        <v>95.180722891566262</v>
      </c>
      <c r="V88" s="34">
        <f t="shared" si="14"/>
        <v>75.903614457831324</v>
      </c>
      <c r="W88" s="34">
        <f t="shared" si="14"/>
        <v>75.903614457831324</v>
      </c>
      <c r="X88" s="34">
        <f t="shared" si="14"/>
        <v>66.265060240963862</v>
      </c>
      <c r="Y88" s="131">
        <f t="shared" si="14"/>
        <v>91.566265060240966</v>
      </c>
      <c r="Z88" s="135">
        <f t="shared" si="14"/>
        <v>30.120481927710845</v>
      </c>
      <c r="AA88" s="136">
        <f t="shared" si="14"/>
        <v>92.771084337349393</v>
      </c>
      <c r="AB88" s="136">
        <f t="shared" si="14"/>
        <v>9.6385542168674707</v>
      </c>
      <c r="AC88" s="136">
        <f t="shared" si="14"/>
        <v>8.4337349397590362</v>
      </c>
      <c r="AD88" s="137">
        <f t="shared" si="14"/>
        <v>44.578313253012048</v>
      </c>
      <c r="AE88" s="112"/>
      <c r="AF88" s="21"/>
      <c r="AG88" s="22"/>
      <c r="AH88" s="22"/>
      <c r="AI88" s="23"/>
      <c r="AJ88" s="117"/>
      <c r="AK88" s="187"/>
      <c r="AL88" s="190"/>
    </row>
    <row r="89" spans="1:38" x14ac:dyDescent="0.25">
      <c r="F89" s="1">
        <v>1</v>
      </c>
      <c r="G89" s="1">
        <v>2</v>
      </c>
      <c r="H89" s="1">
        <v>3</v>
      </c>
      <c r="I89" s="1">
        <v>4</v>
      </c>
      <c r="J89" s="1">
        <v>5</v>
      </c>
      <c r="K89" s="1">
        <v>6</v>
      </c>
      <c r="L89" s="1">
        <v>7</v>
      </c>
      <c r="M89" s="1">
        <v>8</v>
      </c>
      <c r="N89" s="1">
        <v>9</v>
      </c>
      <c r="O89" s="1">
        <v>10</v>
      </c>
      <c r="P89" s="1">
        <v>11</v>
      </c>
      <c r="Q89" s="1">
        <v>12</v>
      </c>
      <c r="R89" s="1">
        <v>13</v>
      </c>
      <c r="S89" s="1">
        <v>14</v>
      </c>
      <c r="T89" s="1">
        <v>15</v>
      </c>
      <c r="U89" s="1">
        <v>16</v>
      </c>
      <c r="V89" s="1">
        <v>17</v>
      </c>
      <c r="W89" s="1">
        <v>18</v>
      </c>
      <c r="X89" s="1">
        <v>19</v>
      </c>
      <c r="Y89" s="1">
        <v>20</v>
      </c>
      <c r="Z89" s="1">
        <v>21</v>
      </c>
      <c r="AA89" s="1">
        <v>22</v>
      </c>
      <c r="AB89" s="1">
        <v>23</v>
      </c>
      <c r="AC89" s="1">
        <v>24</v>
      </c>
      <c r="AD89" s="1">
        <v>25</v>
      </c>
      <c r="AE89" s="113"/>
      <c r="AF89" s="24"/>
      <c r="AG89" s="24"/>
      <c r="AH89" s="24"/>
      <c r="AI89" s="24"/>
      <c r="AJ89" s="113"/>
      <c r="AK89" s="113"/>
    </row>
    <row r="90" spans="1:38" x14ac:dyDescent="0.25">
      <c r="B90" s="25">
        <v>43071</v>
      </c>
      <c r="C90" s="25"/>
      <c r="D90" s="64"/>
      <c r="E90" s="25"/>
      <c r="AL90" s="27"/>
    </row>
    <row r="93" spans="1:38" x14ac:dyDescent="0.25">
      <c r="B93" s="60">
        <f>A87*0.08</f>
        <v>6.6400000000000006</v>
      </c>
      <c r="C93" s="66" t="s">
        <v>7</v>
      </c>
    </row>
    <row r="94" spans="1:38" x14ac:dyDescent="0.25">
      <c r="B94" s="60">
        <f>A87*0.35</f>
        <v>29.049999999999997</v>
      </c>
      <c r="C94" s="67" t="s">
        <v>6</v>
      </c>
    </row>
    <row r="101" spans="2:30" x14ac:dyDescent="0.25">
      <c r="B101" s="11"/>
      <c r="C101" s="11"/>
      <c r="D101" s="28"/>
      <c r="E101" s="11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</row>
    <row r="102" spans="2:30" x14ac:dyDescent="0.25">
      <c r="B102" s="11"/>
      <c r="C102" s="11"/>
      <c r="D102" s="28"/>
      <c r="E102" s="11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</row>
  </sheetData>
  <autoFilter ref="A2:AK85">
    <sortState ref="A3:AK85">
      <sortCondition descending="1" ref="AK2:AK85"/>
    </sortState>
  </autoFilter>
  <sortState ref="A3:AP77">
    <sortCondition descending="1" ref="AK20"/>
  </sortState>
  <conditionalFormatting sqref="F3:AD85">
    <cfRule type="cellIs" dxfId="4" priority="14" stopIfTrue="1" operator="notEqual">
      <formula>F$1</formula>
    </cfRule>
  </conditionalFormatting>
  <conditionalFormatting sqref="F88:AD88">
    <cfRule type="cellIs" dxfId="3" priority="13" stopIfTrue="1" operator="lessThanOrEqual">
      <formula>50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6"/>
  <sheetViews>
    <sheetView zoomScale="85" zoomScaleNormal="85" workbookViewId="0">
      <selection activeCell="AP32" sqref="AP32"/>
    </sheetView>
  </sheetViews>
  <sheetFormatPr defaultRowHeight="15" x14ac:dyDescent="0.25"/>
  <cols>
    <col min="1" max="1" width="4.5703125" bestFit="1" customWidth="1"/>
    <col min="2" max="2" width="37.7109375" customWidth="1"/>
    <col min="3" max="3" width="20.7109375" bestFit="1" customWidth="1"/>
    <col min="4" max="4" width="6.42578125" style="1" customWidth="1"/>
    <col min="5" max="5" width="12" style="40" bestFit="1" customWidth="1"/>
    <col min="6" max="25" width="3.28515625" style="1" customWidth="1"/>
    <col min="26" max="30" width="7.42578125" style="1" bestFit="1" customWidth="1"/>
    <col min="31" max="31" width="5" style="114" customWidth="1"/>
    <col min="32" max="32" width="7.85546875" style="1" customWidth="1"/>
    <col min="33" max="33" width="7.5703125" style="1" customWidth="1"/>
    <col min="34" max="34" width="6.140625" style="1" customWidth="1"/>
    <col min="35" max="36" width="6" style="1" customWidth="1"/>
    <col min="37" max="37" width="6.85546875" style="114" customWidth="1"/>
    <col min="38" max="38" width="9" style="114" customWidth="1"/>
    <col min="39" max="39" width="12" customWidth="1"/>
    <col min="253" max="253" width="3.7109375" bestFit="1" customWidth="1"/>
    <col min="254" max="254" width="21.140625" bestFit="1" customWidth="1"/>
    <col min="255" max="255" width="7.7109375" bestFit="1" customWidth="1"/>
    <col min="256" max="262" width="3.28515625" customWidth="1"/>
  </cols>
  <sheetData>
    <row r="1" spans="1:43" ht="15.75" thickBot="1" x14ac:dyDescent="0.3">
      <c r="AC1" s="1">
        <v>35</v>
      </c>
    </row>
    <row r="2" spans="1:43" ht="13.5" thickBot="1" x14ac:dyDescent="0.25">
      <c r="A2" s="2"/>
      <c r="B2" s="36"/>
      <c r="C2" s="51"/>
      <c r="D2" s="51"/>
      <c r="E2" s="38" t="s">
        <v>0</v>
      </c>
      <c r="F2" s="3">
        <v>2</v>
      </c>
      <c r="G2" s="4">
        <v>2</v>
      </c>
      <c r="H2" s="4">
        <v>2</v>
      </c>
      <c r="I2" s="4">
        <v>1</v>
      </c>
      <c r="J2" s="5">
        <v>2</v>
      </c>
      <c r="K2" s="6">
        <v>2</v>
      </c>
      <c r="L2" s="4">
        <v>2</v>
      </c>
      <c r="M2" s="4">
        <v>4</v>
      </c>
      <c r="N2" s="4">
        <v>1</v>
      </c>
      <c r="O2" s="4">
        <v>3</v>
      </c>
      <c r="P2" s="6">
        <v>4</v>
      </c>
      <c r="Q2" s="4"/>
      <c r="R2" s="4">
        <v>2</v>
      </c>
      <c r="S2" s="4">
        <v>1</v>
      </c>
      <c r="T2" s="4">
        <v>3</v>
      </c>
      <c r="U2" s="4">
        <v>2</v>
      </c>
      <c r="V2" s="4">
        <v>4</v>
      </c>
      <c r="W2" s="4">
        <v>3</v>
      </c>
      <c r="X2" s="4">
        <v>5</v>
      </c>
      <c r="Y2" s="4">
        <v>4</v>
      </c>
      <c r="Z2" s="3">
        <v>12345</v>
      </c>
      <c r="AA2" s="4">
        <v>15</v>
      </c>
      <c r="AB2" s="4">
        <v>25</v>
      </c>
      <c r="AC2" s="4">
        <v>5</v>
      </c>
      <c r="AD2" s="7">
        <v>25</v>
      </c>
      <c r="AE2" s="106"/>
      <c r="AF2" s="8"/>
      <c r="AG2" s="8"/>
      <c r="AH2" s="8"/>
      <c r="AI2" s="8"/>
      <c r="AJ2" s="8"/>
      <c r="AK2" s="158"/>
      <c r="AL2" s="177" t="s">
        <v>23</v>
      </c>
      <c r="AM2" s="179" t="s">
        <v>187</v>
      </c>
    </row>
    <row r="3" spans="1:43" s="11" customFormat="1" ht="60.75" thickBot="1" x14ac:dyDescent="0.25">
      <c r="A3" s="59" t="s">
        <v>1</v>
      </c>
      <c r="B3" s="54" t="s">
        <v>4</v>
      </c>
      <c r="C3" s="61" t="s">
        <v>9</v>
      </c>
      <c r="D3" s="62" t="s">
        <v>8</v>
      </c>
      <c r="E3" s="39" t="s">
        <v>5</v>
      </c>
      <c r="F3" s="70">
        <v>1</v>
      </c>
      <c r="G3" s="71">
        <v>2</v>
      </c>
      <c r="H3" s="71">
        <v>3</v>
      </c>
      <c r="I3" s="71">
        <v>4</v>
      </c>
      <c r="J3" s="72">
        <v>5</v>
      </c>
      <c r="K3" s="78">
        <v>6</v>
      </c>
      <c r="L3" s="71">
        <v>7</v>
      </c>
      <c r="M3" s="71">
        <v>8</v>
      </c>
      <c r="N3" s="71">
        <v>9</v>
      </c>
      <c r="O3" s="71">
        <v>10</v>
      </c>
      <c r="P3" s="71">
        <v>11</v>
      </c>
      <c r="Q3" s="71">
        <v>12</v>
      </c>
      <c r="R3" s="71">
        <v>13</v>
      </c>
      <c r="S3" s="71">
        <v>14</v>
      </c>
      <c r="T3" s="71">
        <v>15</v>
      </c>
      <c r="U3" s="71">
        <v>16</v>
      </c>
      <c r="V3" s="71">
        <v>17</v>
      </c>
      <c r="W3" s="71">
        <v>18</v>
      </c>
      <c r="X3" s="71">
        <v>19</v>
      </c>
      <c r="Y3" s="71">
        <v>20</v>
      </c>
      <c r="Z3" s="71">
        <v>21</v>
      </c>
      <c r="AA3" s="71">
        <v>22</v>
      </c>
      <c r="AB3" s="71">
        <v>23</v>
      </c>
      <c r="AC3" s="71">
        <v>24</v>
      </c>
      <c r="AD3" s="71">
        <v>25</v>
      </c>
      <c r="AE3" s="107" t="s">
        <v>15</v>
      </c>
      <c r="AF3" s="9" t="s">
        <v>21</v>
      </c>
      <c r="AG3" s="9" t="s">
        <v>20</v>
      </c>
      <c r="AH3" s="9" t="s">
        <v>19</v>
      </c>
      <c r="AI3" s="9" t="s">
        <v>18</v>
      </c>
      <c r="AJ3" s="9" t="s">
        <v>17</v>
      </c>
      <c r="AK3" s="159" t="s">
        <v>22</v>
      </c>
      <c r="AL3" s="178"/>
      <c r="AM3" s="180"/>
      <c r="AN3" s="10"/>
      <c r="AO3" s="10"/>
      <c r="AP3" s="10"/>
      <c r="AQ3" s="10"/>
    </row>
    <row r="4" spans="1:43" x14ac:dyDescent="0.25">
      <c r="A4" s="79">
        <v>1</v>
      </c>
      <c r="B4" s="152" t="str">
        <f>CONCATENATE(VLOOKUP($E4,'[1]9-11 классы'!$B:$H,2,FALSE)," ",VLOOKUP($E4,'[1]9-11 классы'!$B:$H,3,FALSE)," ",VLOOKUP($E4,'[1]9-11 классы'!$B:$H,4,FALSE))</f>
        <v>Масленников Владислав Михайлович</v>
      </c>
      <c r="C4" s="124" t="str">
        <f>VLOOKUP($E4,'[1]9-11 классы'!$B:$H,7,FALSE)</f>
        <v>Лицей 10</v>
      </c>
      <c r="D4" s="132">
        <f>VLOOKUP($E4,'[1]9-11 классы'!$B:$H,6,FALSE)</f>
        <v>11</v>
      </c>
      <c r="E4" s="68" t="s">
        <v>161</v>
      </c>
      <c r="F4" s="12">
        <v>1</v>
      </c>
      <c r="G4" s="13">
        <v>2</v>
      </c>
      <c r="H4" s="13">
        <v>2</v>
      </c>
      <c r="I4" s="13">
        <v>1</v>
      </c>
      <c r="J4" s="16">
        <v>2</v>
      </c>
      <c r="K4" s="12">
        <v>2</v>
      </c>
      <c r="L4" s="13">
        <v>2</v>
      </c>
      <c r="M4" s="13">
        <v>4</v>
      </c>
      <c r="N4" s="13">
        <v>1</v>
      </c>
      <c r="O4" s="13">
        <v>1</v>
      </c>
      <c r="P4" s="13">
        <v>4</v>
      </c>
      <c r="Q4" s="13"/>
      <c r="R4" s="13">
        <v>2</v>
      </c>
      <c r="S4" s="13">
        <v>1</v>
      </c>
      <c r="T4" s="13">
        <v>2</v>
      </c>
      <c r="U4" s="16">
        <v>2</v>
      </c>
      <c r="V4" s="16">
        <v>4</v>
      </c>
      <c r="W4" s="16">
        <v>3</v>
      </c>
      <c r="X4" s="16">
        <v>5</v>
      </c>
      <c r="Y4" s="16">
        <v>4</v>
      </c>
      <c r="Z4" s="12">
        <v>345</v>
      </c>
      <c r="AA4" s="13">
        <v>15</v>
      </c>
      <c r="AB4" s="13">
        <v>245</v>
      </c>
      <c r="AC4" s="13">
        <v>5</v>
      </c>
      <c r="AD4" s="16">
        <v>25</v>
      </c>
      <c r="AE4" s="108">
        <f t="shared" ref="AE4:AE35" si="0">1*(SUM(IF(F4=$F$2,1,0),IF(G4=$G$2,1,0),IF(H4=$H$2,1,0),IF(I4=$I$2,1,0),IF(J4=$J$2,1,0))+2*SUM(IF(K4=$K$2,1,0),IF(L4=$L$2,1,0),IF(M4=$M$2,1,0),IF(N4=$N$2,1,0),IF(O4=$O$2,1,0),IF(P4=$P$2,1,0),IF(Q4=$Q$2,1,0),IF(R4=$R$2,1,0),IF(S4=$S$2,1,0),IF(T4=$T$2,1,0),IF(U4=$U$2,1,0),IF(V4=$V$2,1,0),IF(W4=$W$2,1,0),IF(X4=$X$2,1,0),IF(Y4=$Y$2,1,0))+3*SUM(IF(Z4=$Z$2,1,0),IF(AA4=$AA$2,1,0),IF(AB4=$AB$2,1,0),OR(IF(AC4=$AC$2,1,0),IF(AC4=$AC$1,1,0)),IF(AD4=$AD$2,1,0)))</f>
        <v>39</v>
      </c>
      <c r="AF4" s="47">
        <v>6</v>
      </c>
      <c r="AG4" s="48">
        <v>15</v>
      </c>
      <c r="AH4" s="48">
        <v>15</v>
      </c>
      <c r="AI4" s="83">
        <v>15</v>
      </c>
      <c r="AJ4" s="83" t="s">
        <v>182</v>
      </c>
      <c r="AK4" s="160">
        <f t="shared" ref="AK4:AK35" si="1">SUM(AF4:AJ4)</f>
        <v>51</v>
      </c>
      <c r="AL4" s="175">
        <f t="shared" ref="AL4:AL35" si="2">AE4+AK4</f>
        <v>90</v>
      </c>
      <c r="AM4" s="176" t="s">
        <v>184</v>
      </c>
    </row>
    <row r="5" spans="1:43" x14ac:dyDescent="0.25">
      <c r="A5" s="80">
        <f t="shared" ref="A5:A36" si="3">A4+1</f>
        <v>2</v>
      </c>
      <c r="B5" s="153" t="str">
        <f>CONCATENATE(VLOOKUP($E5,'[1]9-11 классы'!$B:$H,2,FALSE)," ",VLOOKUP($E5,'[1]9-11 классы'!$B:$H,3,FALSE)," ",VLOOKUP($E5,'[1]9-11 классы'!$B:$H,4,FALSE))</f>
        <v>Леготкин Глеб Сергеевич</v>
      </c>
      <c r="C5" s="125" t="str">
        <f>VLOOKUP($E5,'[1]9-11 классы'!$B:$H,7,FALSE)</f>
        <v>Гимназия 17</v>
      </c>
      <c r="D5" s="133" t="str">
        <f>VLOOKUP($E5,'[1]9-11 классы'!$B:$H,6,FALSE)</f>
        <v>9б</v>
      </c>
      <c r="E5" s="69" t="s">
        <v>140</v>
      </c>
      <c r="F5" s="74">
        <v>2</v>
      </c>
      <c r="G5" s="73">
        <v>1</v>
      </c>
      <c r="H5" s="73">
        <v>2</v>
      </c>
      <c r="I5" s="73">
        <v>1</v>
      </c>
      <c r="J5" s="87">
        <v>2</v>
      </c>
      <c r="K5" s="74">
        <v>2</v>
      </c>
      <c r="L5" s="73">
        <v>2</v>
      </c>
      <c r="M5" s="73">
        <v>4</v>
      </c>
      <c r="N5" s="73">
        <v>1</v>
      </c>
      <c r="O5" s="73">
        <v>3</v>
      </c>
      <c r="P5" s="73">
        <v>4</v>
      </c>
      <c r="Q5" s="73"/>
      <c r="R5" s="73">
        <v>2</v>
      </c>
      <c r="S5" s="73">
        <v>1</v>
      </c>
      <c r="T5" s="73">
        <v>3</v>
      </c>
      <c r="U5" s="87">
        <v>2</v>
      </c>
      <c r="V5" s="87">
        <v>4</v>
      </c>
      <c r="W5" s="87">
        <v>1</v>
      </c>
      <c r="X5" s="87">
        <v>5</v>
      </c>
      <c r="Y5" s="87">
        <v>4</v>
      </c>
      <c r="Z5" s="74">
        <v>123</v>
      </c>
      <c r="AA5" s="73">
        <v>15</v>
      </c>
      <c r="AB5" s="73">
        <v>245</v>
      </c>
      <c r="AC5" s="73">
        <v>35</v>
      </c>
      <c r="AD5" s="87">
        <v>25</v>
      </c>
      <c r="AE5" s="109">
        <f t="shared" si="0"/>
        <v>41</v>
      </c>
      <c r="AF5" s="46">
        <v>1</v>
      </c>
      <c r="AG5" s="45">
        <v>1</v>
      </c>
      <c r="AH5" s="45">
        <v>15</v>
      </c>
      <c r="AI5" s="84">
        <v>15</v>
      </c>
      <c r="AJ5" s="84">
        <v>15</v>
      </c>
      <c r="AK5" s="161">
        <f t="shared" si="1"/>
        <v>47</v>
      </c>
      <c r="AL5" s="166">
        <f t="shared" si="2"/>
        <v>88</v>
      </c>
      <c r="AM5" s="167" t="s">
        <v>184</v>
      </c>
    </row>
    <row r="6" spans="1:43" x14ac:dyDescent="0.25">
      <c r="A6" s="80">
        <f t="shared" si="3"/>
        <v>3</v>
      </c>
      <c r="B6" s="154" t="str">
        <f>CONCATENATE(VLOOKUP($E6,'[1]9-11 классы'!$B:$H,2,FALSE)," ",VLOOKUP($E6,'[1]9-11 классы'!$B:$H,3,FALSE)," ",VLOOKUP($E6,'[1]9-11 классы'!$B:$H,4,FALSE))</f>
        <v>Голдобина Ольга Игоревна</v>
      </c>
      <c r="C6" s="125" t="str">
        <f>VLOOKUP($E6,'[1]9-11 классы'!$B:$H,7,FALSE)</f>
        <v>Лицей 10</v>
      </c>
      <c r="D6" s="133">
        <f>VLOOKUP($E6,'[1]9-11 классы'!$B:$H,6,FALSE)</f>
        <v>11</v>
      </c>
      <c r="E6" s="69" t="s">
        <v>150</v>
      </c>
      <c r="F6" s="74">
        <v>2</v>
      </c>
      <c r="G6" s="73">
        <v>2</v>
      </c>
      <c r="H6" s="73">
        <v>2</v>
      </c>
      <c r="I6" s="73">
        <v>1</v>
      </c>
      <c r="J6" s="87">
        <v>1</v>
      </c>
      <c r="K6" s="74">
        <v>2</v>
      </c>
      <c r="L6" s="73">
        <v>2</v>
      </c>
      <c r="M6" s="73">
        <v>4</v>
      </c>
      <c r="N6" s="73">
        <v>1</v>
      </c>
      <c r="O6" s="73">
        <v>3</v>
      </c>
      <c r="P6" s="73">
        <v>4</v>
      </c>
      <c r="Q6" s="73"/>
      <c r="R6" s="73">
        <v>2</v>
      </c>
      <c r="S6" s="73">
        <v>1</v>
      </c>
      <c r="T6" s="73">
        <v>2</v>
      </c>
      <c r="U6" s="87">
        <v>4</v>
      </c>
      <c r="V6" s="87">
        <v>4</v>
      </c>
      <c r="W6" s="87">
        <v>2</v>
      </c>
      <c r="X6" s="87">
        <v>4</v>
      </c>
      <c r="Y6" s="87">
        <v>4</v>
      </c>
      <c r="Z6" s="74">
        <v>1235</v>
      </c>
      <c r="AA6" s="73">
        <v>15</v>
      </c>
      <c r="AB6" s="73">
        <v>25</v>
      </c>
      <c r="AC6" s="73">
        <v>5</v>
      </c>
      <c r="AD6" s="87">
        <v>25</v>
      </c>
      <c r="AE6" s="109">
        <f t="shared" si="0"/>
        <v>38</v>
      </c>
      <c r="AF6" s="46">
        <v>8</v>
      </c>
      <c r="AG6" s="45">
        <v>7</v>
      </c>
      <c r="AH6" s="45">
        <v>15</v>
      </c>
      <c r="AI6" s="84">
        <v>15</v>
      </c>
      <c r="AJ6" s="84">
        <v>0</v>
      </c>
      <c r="AK6" s="161">
        <f t="shared" si="1"/>
        <v>45</v>
      </c>
      <c r="AL6" s="166">
        <f t="shared" si="2"/>
        <v>83</v>
      </c>
      <c r="AM6" s="168" t="s">
        <v>185</v>
      </c>
    </row>
    <row r="7" spans="1:43" x14ac:dyDescent="0.25">
      <c r="A7" s="80">
        <f t="shared" si="3"/>
        <v>4</v>
      </c>
      <c r="B7" s="154" t="str">
        <f>CONCATENATE(VLOOKUP($E7,'[1]9-11 классы'!$B:$H,2,FALSE)," ",VLOOKUP($E7,'[1]9-11 классы'!$B:$H,3,FALSE)," ",VLOOKUP($E7,'[1]9-11 классы'!$B:$H,4,FALSE))</f>
        <v>Илларионов Алексей Эдуардович</v>
      </c>
      <c r="C7" s="125" t="str">
        <f>VLOOKUP($E7,'[1]9-11 классы'!$B:$H,7,FALSE)</f>
        <v>Лицей 10</v>
      </c>
      <c r="D7" s="133" t="str">
        <f>VLOOKUP($E7,'[1]9-11 классы'!$B:$H,6,FALSE)</f>
        <v>10а</v>
      </c>
      <c r="E7" s="69" t="s">
        <v>149</v>
      </c>
      <c r="F7" s="74">
        <v>2</v>
      </c>
      <c r="G7" s="73">
        <v>2</v>
      </c>
      <c r="H7" s="73">
        <v>2</v>
      </c>
      <c r="I7" s="73">
        <v>1</v>
      </c>
      <c r="J7" s="87">
        <v>2</v>
      </c>
      <c r="K7" s="74">
        <v>2</v>
      </c>
      <c r="L7" s="73">
        <v>2</v>
      </c>
      <c r="M7" s="73">
        <v>4</v>
      </c>
      <c r="N7" s="73">
        <v>1</v>
      </c>
      <c r="O7" s="73">
        <v>3</v>
      </c>
      <c r="P7" s="73">
        <v>4</v>
      </c>
      <c r="Q7" s="73"/>
      <c r="R7" s="73">
        <v>2</v>
      </c>
      <c r="S7" s="73">
        <v>1</v>
      </c>
      <c r="T7" s="73">
        <v>1</v>
      </c>
      <c r="U7" s="87">
        <v>4</v>
      </c>
      <c r="V7" s="87">
        <v>4</v>
      </c>
      <c r="W7" s="87">
        <v>3</v>
      </c>
      <c r="X7" s="87">
        <v>4</v>
      </c>
      <c r="Y7" s="87">
        <v>4</v>
      </c>
      <c r="Z7" s="74">
        <v>2345</v>
      </c>
      <c r="AA7" s="73">
        <v>15</v>
      </c>
      <c r="AB7" s="73">
        <v>5</v>
      </c>
      <c r="AC7" s="73">
        <v>5</v>
      </c>
      <c r="AD7" s="87">
        <v>245</v>
      </c>
      <c r="AE7" s="109">
        <f t="shared" si="0"/>
        <v>35</v>
      </c>
      <c r="AF7" s="46">
        <v>7</v>
      </c>
      <c r="AG7" s="45">
        <v>15</v>
      </c>
      <c r="AH7" s="45">
        <v>14</v>
      </c>
      <c r="AI7" s="84">
        <v>5</v>
      </c>
      <c r="AJ7" s="84">
        <v>3</v>
      </c>
      <c r="AK7" s="161">
        <f t="shared" si="1"/>
        <v>44</v>
      </c>
      <c r="AL7" s="166">
        <f t="shared" si="2"/>
        <v>79</v>
      </c>
      <c r="AM7" s="168" t="s">
        <v>185</v>
      </c>
    </row>
    <row r="8" spans="1:43" x14ac:dyDescent="0.25">
      <c r="A8" s="80">
        <f t="shared" si="3"/>
        <v>5</v>
      </c>
      <c r="B8" s="154" t="str">
        <f>CONCATENATE(VLOOKUP($E8,'[1]9-11 классы'!$B:$H,2,FALSE)," ",VLOOKUP($E8,'[1]9-11 классы'!$B:$H,3,FALSE)," ",VLOOKUP($E8,'[1]9-11 классы'!$B:$H,4,FALSE))</f>
        <v>Крюков Иван Алексеевич</v>
      </c>
      <c r="C8" s="125" t="str">
        <f>VLOOKUP($E8,'[1]9-11 классы'!$B:$H,7,FALSE)</f>
        <v>Лицей 10</v>
      </c>
      <c r="D8" s="133" t="str">
        <f>VLOOKUP($E8,'[1]9-11 классы'!$B:$H,6,FALSE)</f>
        <v>11 "А"</v>
      </c>
      <c r="E8" s="69" t="s">
        <v>148</v>
      </c>
      <c r="F8" s="74">
        <v>2</v>
      </c>
      <c r="G8" s="73">
        <v>2</v>
      </c>
      <c r="H8" s="73">
        <v>2</v>
      </c>
      <c r="I8" s="73">
        <v>1</v>
      </c>
      <c r="J8" s="87">
        <v>2</v>
      </c>
      <c r="K8" s="74">
        <v>2</v>
      </c>
      <c r="L8" s="73">
        <v>2</v>
      </c>
      <c r="M8" s="73">
        <v>4</v>
      </c>
      <c r="N8" s="73">
        <v>1</v>
      </c>
      <c r="O8" s="73">
        <v>3</v>
      </c>
      <c r="P8" s="73">
        <v>4</v>
      </c>
      <c r="Q8" s="73"/>
      <c r="R8" s="73">
        <v>2</v>
      </c>
      <c r="S8" s="73">
        <v>1</v>
      </c>
      <c r="T8" s="73">
        <v>2</v>
      </c>
      <c r="U8" s="87">
        <v>2</v>
      </c>
      <c r="V8" s="87">
        <v>4</v>
      </c>
      <c r="W8" s="87">
        <v>3</v>
      </c>
      <c r="X8" s="87">
        <v>5</v>
      </c>
      <c r="Y8" s="87">
        <v>4</v>
      </c>
      <c r="Z8" s="74">
        <v>12345</v>
      </c>
      <c r="AA8" s="73">
        <v>15</v>
      </c>
      <c r="AB8" s="73">
        <v>25</v>
      </c>
      <c r="AC8" s="73">
        <v>5</v>
      </c>
      <c r="AD8" s="87">
        <v>2</v>
      </c>
      <c r="AE8" s="109">
        <f t="shared" si="0"/>
        <v>45</v>
      </c>
      <c r="AF8" s="46">
        <v>5</v>
      </c>
      <c r="AG8" s="45">
        <v>7</v>
      </c>
      <c r="AH8" s="45">
        <v>15</v>
      </c>
      <c r="AI8" s="84">
        <v>0</v>
      </c>
      <c r="AJ8" s="84">
        <v>3</v>
      </c>
      <c r="AK8" s="161">
        <f t="shared" si="1"/>
        <v>30</v>
      </c>
      <c r="AL8" s="166">
        <f t="shared" si="2"/>
        <v>75</v>
      </c>
      <c r="AM8" s="168" t="s">
        <v>185</v>
      </c>
    </row>
    <row r="9" spans="1:43" x14ac:dyDescent="0.25">
      <c r="A9" s="80">
        <f t="shared" si="3"/>
        <v>6</v>
      </c>
      <c r="B9" s="154" t="str">
        <f>CONCATENATE(VLOOKUP($E9,'[1]9-11 классы'!$B:$H,2,FALSE)," ",VLOOKUP($E9,'[1]9-11 классы'!$B:$H,3,FALSE)," ",VLOOKUP($E9,'[1]9-11 классы'!$B:$H,4,FALSE))</f>
        <v>Дмитриев Арсений Алексеевич</v>
      </c>
      <c r="C9" s="125" t="str">
        <f>VLOOKUP($E9,'[1]9-11 классы'!$B:$H,7,FALSE)</f>
        <v>Гимназия 17</v>
      </c>
      <c r="D9" s="133" t="str">
        <f>VLOOKUP($E9,'[1]9-11 классы'!$B:$H,6,FALSE)</f>
        <v>10-Б</v>
      </c>
      <c r="E9" s="69" t="s">
        <v>183</v>
      </c>
      <c r="F9" s="74">
        <v>2</v>
      </c>
      <c r="G9" s="73">
        <v>2</v>
      </c>
      <c r="H9" s="73">
        <v>2</v>
      </c>
      <c r="I9" s="73">
        <v>1</v>
      </c>
      <c r="J9" s="87">
        <v>2</v>
      </c>
      <c r="K9" s="74">
        <v>2</v>
      </c>
      <c r="L9" s="73">
        <v>2</v>
      </c>
      <c r="M9" s="73">
        <v>4</v>
      </c>
      <c r="N9" s="73">
        <v>1</v>
      </c>
      <c r="O9" s="73">
        <v>3</v>
      </c>
      <c r="P9" s="73">
        <v>4</v>
      </c>
      <c r="Q9" s="73"/>
      <c r="R9" s="73">
        <v>2</v>
      </c>
      <c r="S9" s="73">
        <v>4</v>
      </c>
      <c r="T9" s="73">
        <v>2</v>
      </c>
      <c r="U9" s="87">
        <v>2</v>
      </c>
      <c r="V9" s="87">
        <v>3</v>
      </c>
      <c r="W9" s="87">
        <v>3</v>
      </c>
      <c r="X9" s="87">
        <v>4</v>
      </c>
      <c r="Y9" s="87">
        <v>3</v>
      </c>
      <c r="Z9" s="74">
        <v>12345</v>
      </c>
      <c r="AA9" s="73">
        <v>15</v>
      </c>
      <c r="AB9" s="73">
        <v>5</v>
      </c>
      <c r="AC9" s="73">
        <v>5</v>
      </c>
      <c r="AD9" s="87">
        <v>25</v>
      </c>
      <c r="AE9" s="109">
        <f t="shared" si="0"/>
        <v>37</v>
      </c>
      <c r="AF9" s="46">
        <v>0</v>
      </c>
      <c r="AG9" s="45">
        <v>15</v>
      </c>
      <c r="AH9" s="45" t="s">
        <v>182</v>
      </c>
      <c r="AI9" s="84">
        <v>15</v>
      </c>
      <c r="AJ9" s="84">
        <v>2</v>
      </c>
      <c r="AK9" s="161">
        <f t="shared" si="1"/>
        <v>32</v>
      </c>
      <c r="AL9" s="166">
        <f t="shared" si="2"/>
        <v>69</v>
      </c>
      <c r="AM9" s="168" t="s">
        <v>185</v>
      </c>
    </row>
    <row r="10" spans="1:43" x14ac:dyDescent="0.25">
      <c r="A10" s="80">
        <f t="shared" si="3"/>
        <v>7</v>
      </c>
      <c r="B10" s="154" t="str">
        <f>CONCATENATE(VLOOKUP($E10,'[1]9-11 классы'!$B:$H,2,FALSE)," ",VLOOKUP($E10,'[1]9-11 классы'!$B:$H,3,FALSE)," ",VLOOKUP($E10,'[1]9-11 классы'!$B:$H,4,FALSE))</f>
        <v>Лядов Данил Алексанрович</v>
      </c>
      <c r="C10" s="125" t="str">
        <f>VLOOKUP($E10,'[1]9-11 классы'!$B:$H,7,FALSE)</f>
        <v>Гимназия 17</v>
      </c>
      <c r="D10" s="133" t="str">
        <f>VLOOKUP($E10,'[1]9-11 классы'!$B:$H,6,FALSE)</f>
        <v>10а</v>
      </c>
      <c r="E10" s="69" t="s">
        <v>26</v>
      </c>
      <c r="F10" s="74">
        <v>2</v>
      </c>
      <c r="G10" s="73">
        <v>2</v>
      </c>
      <c r="H10" s="73">
        <v>2</v>
      </c>
      <c r="I10" s="73">
        <v>1</v>
      </c>
      <c r="J10" s="87">
        <v>2</v>
      </c>
      <c r="K10" s="74">
        <v>2</v>
      </c>
      <c r="L10" s="73">
        <v>2</v>
      </c>
      <c r="M10" s="73">
        <v>4</v>
      </c>
      <c r="N10" s="73">
        <v>1</v>
      </c>
      <c r="O10" s="73">
        <v>3</v>
      </c>
      <c r="P10" s="73">
        <v>4</v>
      </c>
      <c r="Q10" s="73"/>
      <c r="R10" s="73">
        <v>2</v>
      </c>
      <c r="S10" s="73">
        <v>1</v>
      </c>
      <c r="T10" s="73">
        <v>3</v>
      </c>
      <c r="U10" s="87">
        <v>1</v>
      </c>
      <c r="V10" s="87">
        <v>4</v>
      </c>
      <c r="W10" s="87"/>
      <c r="X10" s="87">
        <v>4</v>
      </c>
      <c r="Y10" s="87">
        <v>3</v>
      </c>
      <c r="Z10" s="74">
        <v>12345</v>
      </c>
      <c r="AA10" s="73">
        <v>4</v>
      </c>
      <c r="AB10" s="73"/>
      <c r="AC10" s="156">
        <v>45</v>
      </c>
      <c r="AD10" s="87">
        <v>25</v>
      </c>
      <c r="AE10" s="109">
        <f t="shared" si="0"/>
        <v>33</v>
      </c>
      <c r="AF10" s="46">
        <v>0</v>
      </c>
      <c r="AG10" s="45">
        <v>15</v>
      </c>
      <c r="AH10" s="45">
        <v>0</v>
      </c>
      <c r="AI10" s="84">
        <v>10</v>
      </c>
      <c r="AJ10" s="84">
        <v>10</v>
      </c>
      <c r="AK10" s="161">
        <f t="shared" si="1"/>
        <v>35</v>
      </c>
      <c r="AL10" s="166">
        <f t="shared" si="2"/>
        <v>68</v>
      </c>
      <c r="AM10" s="168" t="s">
        <v>185</v>
      </c>
    </row>
    <row r="11" spans="1:43" x14ac:dyDescent="0.25">
      <c r="A11" s="80">
        <f t="shared" si="3"/>
        <v>8</v>
      </c>
      <c r="B11" s="125" t="str">
        <f>CONCATENATE(VLOOKUP($E11,'[1]9-11 классы'!$B:$H,2,FALSE)," ",VLOOKUP($E11,'[1]9-11 классы'!$B:$H,3,FALSE)," ",VLOOKUP($E11,'[1]9-11 классы'!$B:$H,4,FALSE))</f>
        <v>Курочкин Герман Геннадьевич</v>
      </c>
      <c r="C11" s="125" t="str">
        <f>VLOOKUP($E11,'[1]9-11 классы'!$B:$H,7,FALSE)</f>
        <v>Гимназия 17</v>
      </c>
      <c r="D11" s="133" t="str">
        <f>VLOOKUP($E11,'[1]9-11 классы'!$B:$H,6,FALSE)</f>
        <v>10 Б</v>
      </c>
      <c r="E11" s="69" t="s">
        <v>151</v>
      </c>
      <c r="F11" s="74">
        <v>2</v>
      </c>
      <c r="G11" s="73">
        <v>1</v>
      </c>
      <c r="H11" s="73">
        <v>2</v>
      </c>
      <c r="I11" s="73">
        <v>1</v>
      </c>
      <c r="J11" s="87">
        <v>2</v>
      </c>
      <c r="K11" s="74">
        <v>2</v>
      </c>
      <c r="L11" s="73">
        <v>2</v>
      </c>
      <c r="M11" s="73">
        <v>4</v>
      </c>
      <c r="N11" s="73">
        <v>1</v>
      </c>
      <c r="O11" s="73">
        <v>3</v>
      </c>
      <c r="P11" s="73">
        <v>4</v>
      </c>
      <c r="Q11" s="73"/>
      <c r="R11" s="73">
        <v>2</v>
      </c>
      <c r="S11" s="73">
        <v>1</v>
      </c>
      <c r="T11" s="73">
        <v>2</v>
      </c>
      <c r="U11" s="87">
        <v>3</v>
      </c>
      <c r="V11" s="87">
        <v>4</v>
      </c>
      <c r="W11" s="87">
        <v>1</v>
      </c>
      <c r="X11" s="87">
        <v>4</v>
      </c>
      <c r="Y11" s="87">
        <v>3</v>
      </c>
      <c r="Z11" s="74">
        <v>345</v>
      </c>
      <c r="AA11" s="73">
        <v>45</v>
      </c>
      <c r="AB11" s="73">
        <v>235</v>
      </c>
      <c r="AC11" s="73">
        <v>5</v>
      </c>
      <c r="AD11" s="87">
        <v>245</v>
      </c>
      <c r="AE11" s="109">
        <f t="shared" si="0"/>
        <v>27</v>
      </c>
      <c r="AF11" s="46">
        <v>0</v>
      </c>
      <c r="AG11" s="45">
        <v>15</v>
      </c>
      <c r="AH11" s="45">
        <v>1</v>
      </c>
      <c r="AI11" s="84">
        <v>15</v>
      </c>
      <c r="AJ11" s="84">
        <v>2</v>
      </c>
      <c r="AK11" s="161">
        <f t="shared" si="1"/>
        <v>33</v>
      </c>
      <c r="AL11" s="166">
        <f t="shared" si="2"/>
        <v>60</v>
      </c>
      <c r="AM11" s="169" t="s">
        <v>186</v>
      </c>
    </row>
    <row r="12" spans="1:43" x14ac:dyDescent="0.25">
      <c r="A12" s="80">
        <f t="shared" si="3"/>
        <v>9</v>
      </c>
      <c r="B12" s="125" t="str">
        <f>CONCATENATE(VLOOKUP($E12,'[1]9-11 классы'!$B:$H,2,FALSE)," ",VLOOKUP($E12,'[1]9-11 классы'!$B:$H,3,FALSE)," ",VLOOKUP($E12,'[1]9-11 классы'!$B:$H,4,FALSE))</f>
        <v>Кантер Валерий Эдуардович</v>
      </c>
      <c r="C12" s="125" t="str">
        <f>VLOOKUP($E12,'[1]9-11 классы'!$B:$H,7,FALSE)</f>
        <v>Гимназия 17</v>
      </c>
      <c r="D12" s="133">
        <f>VLOOKUP($E12,'[1]9-11 классы'!$B:$H,6,FALSE)</f>
        <v>10</v>
      </c>
      <c r="E12" s="69" t="s">
        <v>171</v>
      </c>
      <c r="F12" s="74">
        <v>2</v>
      </c>
      <c r="G12" s="73">
        <v>1</v>
      </c>
      <c r="H12" s="73">
        <v>1</v>
      </c>
      <c r="I12" s="73">
        <v>1</v>
      </c>
      <c r="J12" s="87">
        <v>2</v>
      </c>
      <c r="K12" s="74">
        <v>2</v>
      </c>
      <c r="L12" s="73">
        <v>1</v>
      </c>
      <c r="M12" s="73">
        <v>4</v>
      </c>
      <c r="N12" s="73">
        <v>2</v>
      </c>
      <c r="O12" s="73">
        <v>4</v>
      </c>
      <c r="P12" s="73">
        <v>4</v>
      </c>
      <c r="Q12" s="73"/>
      <c r="R12" s="73">
        <v>2</v>
      </c>
      <c r="S12" s="73">
        <v>2</v>
      </c>
      <c r="T12" s="73">
        <v>3</v>
      </c>
      <c r="U12" s="87">
        <v>3</v>
      </c>
      <c r="V12" s="87">
        <v>4</v>
      </c>
      <c r="W12" s="87">
        <v>2</v>
      </c>
      <c r="X12" s="87">
        <v>4</v>
      </c>
      <c r="Y12" s="87">
        <v>4</v>
      </c>
      <c r="Z12" s="74">
        <v>345</v>
      </c>
      <c r="AA12" s="73">
        <v>15</v>
      </c>
      <c r="AB12" s="73">
        <v>2345</v>
      </c>
      <c r="AC12" s="156">
        <v>135</v>
      </c>
      <c r="AD12" s="87">
        <v>25</v>
      </c>
      <c r="AE12" s="109">
        <f t="shared" si="0"/>
        <v>25</v>
      </c>
      <c r="AF12" s="46">
        <v>0</v>
      </c>
      <c r="AG12" s="45">
        <v>10</v>
      </c>
      <c r="AH12" s="45">
        <v>5</v>
      </c>
      <c r="AI12" s="84">
        <v>15</v>
      </c>
      <c r="AJ12" s="84">
        <v>0</v>
      </c>
      <c r="AK12" s="161">
        <f t="shared" si="1"/>
        <v>30</v>
      </c>
      <c r="AL12" s="166">
        <f t="shared" si="2"/>
        <v>55</v>
      </c>
      <c r="AM12" s="169" t="s">
        <v>186</v>
      </c>
    </row>
    <row r="13" spans="1:43" x14ac:dyDescent="0.25">
      <c r="A13" s="80">
        <f t="shared" si="3"/>
        <v>10</v>
      </c>
      <c r="B13" s="125" t="str">
        <f>CONCATENATE(VLOOKUP($E13,'[1]9-11 классы'!$B:$H,2,FALSE)," ",VLOOKUP($E13,'[1]9-11 классы'!$B:$H,3,FALSE)," ",VLOOKUP($E13,'[1]9-11 классы'!$B:$H,4,FALSE))</f>
        <v>Хаминова Ирина Юрьевна</v>
      </c>
      <c r="C13" s="125" t="str">
        <f>VLOOKUP($E13,'[1]9-11 классы'!$B:$H,7,FALSE)</f>
        <v>Гимназия 17</v>
      </c>
      <c r="D13" s="133" t="str">
        <f>VLOOKUP($E13,'[1]9-11 классы'!$B:$H,6,FALSE)</f>
        <v>11 Б</v>
      </c>
      <c r="E13" s="69" t="s">
        <v>128</v>
      </c>
      <c r="F13" s="74">
        <v>2</v>
      </c>
      <c r="G13" s="73">
        <v>2</v>
      </c>
      <c r="H13" s="73">
        <v>2</v>
      </c>
      <c r="I13" s="73">
        <v>1</v>
      </c>
      <c r="J13" s="87">
        <v>2</v>
      </c>
      <c r="K13" s="74">
        <v>5</v>
      </c>
      <c r="L13" s="73">
        <v>2</v>
      </c>
      <c r="M13" s="73">
        <v>4</v>
      </c>
      <c r="N13" s="73">
        <v>1</v>
      </c>
      <c r="O13" s="73">
        <v>3</v>
      </c>
      <c r="P13" s="73">
        <v>4</v>
      </c>
      <c r="Q13" s="73"/>
      <c r="R13" s="73">
        <v>2</v>
      </c>
      <c r="S13" s="73">
        <v>1</v>
      </c>
      <c r="T13" s="73">
        <v>5</v>
      </c>
      <c r="U13" s="87">
        <v>4</v>
      </c>
      <c r="V13" s="87">
        <v>4</v>
      </c>
      <c r="W13" s="87">
        <v>3</v>
      </c>
      <c r="X13" s="87">
        <v>1</v>
      </c>
      <c r="Y13" s="87">
        <v>3</v>
      </c>
      <c r="Z13" s="74">
        <v>1345</v>
      </c>
      <c r="AA13" s="73">
        <v>23</v>
      </c>
      <c r="AB13" s="73">
        <v>35</v>
      </c>
      <c r="AC13" s="73">
        <v>5</v>
      </c>
      <c r="AD13" s="87">
        <v>25</v>
      </c>
      <c r="AE13" s="109">
        <f t="shared" si="0"/>
        <v>31</v>
      </c>
      <c r="AF13" s="46">
        <v>5</v>
      </c>
      <c r="AG13" s="45">
        <v>10</v>
      </c>
      <c r="AH13" s="45">
        <v>1</v>
      </c>
      <c r="AI13" s="84">
        <v>5</v>
      </c>
      <c r="AJ13" s="84" t="s">
        <v>182</v>
      </c>
      <c r="AK13" s="161">
        <f t="shared" si="1"/>
        <v>21</v>
      </c>
      <c r="AL13" s="166">
        <f t="shared" si="2"/>
        <v>52</v>
      </c>
      <c r="AM13" s="169" t="s">
        <v>186</v>
      </c>
    </row>
    <row r="14" spans="1:43" x14ac:dyDescent="0.25">
      <c r="A14" s="80">
        <f t="shared" si="3"/>
        <v>11</v>
      </c>
      <c r="B14" s="125" t="str">
        <f>CONCATENATE(VLOOKUP($E14,'[1]9-11 классы'!$B:$H,2,FALSE)," ",VLOOKUP($E14,'[1]9-11 классы'!$B:$H,3,FALSE)," ",VLOOKUP($E14,'[1]9-11 классы'!$B:$H,4,FALSE))</f>
        <v>Епина Дарья Андреевна</v>
      </c>
      <c r="C14" s="125" t="str">
        <f>VLOOKUP($E14,'[1]9-11 классы'!$B:$H,7,FALSE)</f>
        <v>Лицей 10</v>
      </c>
      <c r="D14" s="133">
        <f>VLOOKUP($E14,'[1]9-11 классы'!$B:$H,6,FALSE)</f>
        <v>10</v>
      </c>
      <c r="E14" s="69" t="s">
        <v>155</v>
      </c>
      <c r="F14" s="74">
        <v>2</v>
      </c>
      <c r="G14" s="73">
        <v>2</v>
      </c>
      <c r="H14" s="73">
        <v>2</v>
      </c>
      <c r="I14" s="73">
        <v>1</v>
      </c>
      <c r="J14" s="87">
        <v>2</v>
      </c>
      <c r="K14" s="74">
        <v>2</v>
      </c>
      <c r="L14" s="73">
        <v>2</v>
      </c>
      <c r="M14" s="73">
        <v>4</v>
      </c>
      <c r="N14" s="73">
        <v>1</v>
      </c>
      <c r="O14" s="73">
        <v>1</v>
      </c>
      <c r="P14" s="73">
        <v>4</v>
      </c>
      <c r="Q14" s="73"/>
      <c r="R14" s="73">
        <v>2</v>
      </c>
      <c r="S14" s="73">
        <v>1</v>
      </c>
      <c r="T14" s="73">
        <v>2</v>
      </c>
      <c r="U14" s="87">
        <v>2</v>
      </c>
      <c r="V14" s="87">
        <v>4</v>
      </c>
      <c r="W14" s="87">
        <v>2</v>
      </c>
      <c r="X14" s="87">
        <v>4</v>
      </c>
      <c r="Y14" s="87">
        <v>4</v>
      </c>
      <c r="Z14" s="74">
        <v>235</v>
      </c>
      <c r="AA14" s="73">
        <v>45</v>
      </c>
      <c r="AB14" s="73">
        <v>25</v>
      </c>
      <c r="AC14" s="73">
        <v>35</v>
      </c>
      <c r="AD14" s="87">
        <v>25</v>
      </c>
      <c r="AE14" s="109">
        <f t="shared" si="0"/>
        <v>36</v>
      </c>
      <c r="AF14" s="46" t="s">
        <v>182</v>
      </c>
      <c r="AG14" s="45" t="s">
        <v>182</v>
      </c>
      <c r="AH14" s="45">
        <v>14</v>
      </c>
      <c r="AI14" s="84" t="s">
        <v>182</v>
      </c>
      <c r="AJ14" s="84" t="s">
        <v>182</v>
      </c>
      <c r="AK14" s="161">
        <f t="shared" si="1"/>
        <v>14</v>
      </c>
      <c r="AL14" s="166">
        <f t="shared" si="2"/>
        <v>50</v>
      </c>
      <c r="AM14" s="170" t="s">
        <v>186</v>
      </c>
    </row>
    <row r="15" spans="1:43" x14ac:dyDescent="0.25">
      <c r="A15" s="80">
        <f t="shared" si="3"/>
        <v>12</v>
      </c>
      <c r="B15" s="125" t="str">
        <f>CONCATENATE(VLOOKUP($E15,'[1]9-11 классы'!$B:$H,2,FALSE)," ",VLOOKUP($E15,'[1]9-11 классы'!$B:$H,3,FALSE)," ",VLOOKUP($E15,'[1]9-11 классы'!$B:$H,4,FALSE))</f>
        <v>Захаров Всеволод Константинович</v>
      </c>
      <c r="C15" s="125" t="str">
        <f>VLOOKUP($E15,'[1]9-11 классы'!$B:$H,7,FALSE)</f>
        <v>Школа 9</v>
      </c>
      <c r="D15" s="133">
        <f>VLOOKUP($E15,'[1]9-11 классы'!$B:$H,6,FALSE)</f>
        <v>11</v>
      </c>
      <c r="E15" s="69" t="s">
        <v>126</v>
      </c>
      <c r="F15" s="74">
        <v>2</v>
      </c>
      <c r="G15" s="73">
        <v>1</v>
      </c>
      <c r="H15" s="73">
        <v>2</v>
      </c>
      <c r="I15" s="73">
        <v>1</v>
      </c>
      <c r="J15" s="87">
        <v>1</v>
      </c>
      <c r="K15" s="74">
        <v>2</v>
      </c>
      <c r="L15" s="73">
        <v>2</v>
      </c>
      <c r="M15" s="73">
        <v>4</v>
      </c>
      <c r="N15" s="73">
        <v>1</v>
      </c>
      <c r="O15" s="73">
        <v>2</v>
      </c>
      <c r="P15" s="73">
        <v>4</v>
      </c>
      <c r="Q15" s="73"/>
      <c r="R15" s="73">
        <v>2</v>
      </c>
      <c r="S15" s="73">
        <v>1</v>
      </c>
      <c r="T15" s="73">
        <v>3</v>
      </c>
      <c r="U15" s="87">
        <v>1</v>
      </c>
      <c r="V15" s="87">
        <v>4</v>
      </c>
      <c r="W15" s="87">
        <v>3</v>
      </c>
      <c r="X15" s="87">
        <v>4</v>
      </c>
      <c r="Y15" s="87">
        <v>4</v>
      </c>
      <c r="Z15" s="74">
        <v>124</v>
      </c>
      <c r="AA15" s="73">
        <v>245</v>
      </c>
      <c r="AB15" s="73">
        <v>34</v>
      </c>
      <c r="AC15" s="73">
        <v>35</v>
      </c>
      <c r="AD15" s="87">
        <v>25</v>
      </c>
      <c r="AE15" s="109">
        <f t="shared" si="0"/>
        <v>33</v>
      </c>
      <c r="AF15" s="46">
        <v>0</v>
      </c>
      <c r="AG15" s="45" t="s">
        <v>182</v>
      </c>
      <c r="AH15" s="45">
        <v>15</v>
      </c>
      <c r="AI15" s="84" t="s">
        <v>182</v>
      </c>
      <c r="AJ15" s="84" t="s">
        <v>182</v>
      </c>
      <c r="AK15" s="161">
        <f t="shared" si="1"/>
        <v>15</v>
      </c>
      <c r="AL15" s="166">
        <f t="shared" si="2"/>
        <v>48</v>
      </c>
      <c r="AM15" s="170" t="s">
        <v>186</v>
      </c>
    </row>
    <row r="16" spans="1:43" x14ac:dyDescent="0.25">
      <c r="A16" s="80">
        <f t="shared" si="3"/>
        <v>13</v>
      </c>
      <c r="B16" s="125" t="str">
        <f>CONCATENATE(VLOOKUP($E16,'[1]9-11 классы'!$B:$H,2,FALSE)," ",VLOOKUP($E16,'[1]9-11 классы'!$B:$H,3,FALSE)," ",VLOOKUP($E16,'[1]9-11 классы'!$B:$H,4,FALSE))</f>
        <v>Баранов Григорий Юрьевич</v>
      </c>
      <c r="C16" s="125" t="str">
        <f>VLOOKUP($E16,'[1]9-11 классы'!$B:$H,7,FALSE)</f>
        <v>Школа 9</v>
      </c>
      <c r="D16" s="133">
        <f>VLOOKUP($E16,'[1]9-11 классы'!$B:$H,6,FALSE)</f>
        <v>11</v>
      </c>
      <c r="E16" s="69" t="s">
        <v>124</v>
      </c>
      <c r="F16" s="74">
        <v>2</v>
      </c>
      <c r="G16" s="73">
        <v>1</v>
      </c>
      <c r="H16" s="73">
        <v>2</v>
      </c>
      <c r="I16" s="73">
        <v>1</v>
      </c>
      <c r="J16" s="87">
        <v>1</v>
      </c>
      <c r="K16" s="74">
        <v>2</v>
      </c>
      <c r="L16" s="73">
        <v>2</v>
      </c>
      <c r="M16" s="73">
        <v>4</v>
      </c>
      <c r="N16" s="73">
        <v>1</v>
      </c>
      <c r="O16" s="73">
        <v>3</v>
      </c>
      <c r="P16" s="73">
        <v>4</v>
      </c>
      <c r="Q16" s="73"/>
      <c r="R16" s="73">
        <v>2</v>
      </c>
      <c r="S16" s="73">
        <v>1</v>
      </c>
      <c r="T16" s="73">
        <v>3</v>
      </c>
      <c r="U16" s="87">
        <v>2</v>
      </c>
      <c r="V16" s="87">
        <v>4</v>
      </c>
      <c r="W16" s="87">
        <v>5</v>
      </c>
      <c r="X16" s="87">
        <v>4</v>
      </c>
      <c r="Y16" s="87">
        <v>1</v>
      </c>
      <c r="Z16" s="74">
        <v>235</v>
      </c>
      <c r="AA16" s="73">
        <v>45</v>
      </c>
      <c r="AB16" s="73">
        <v>234</v>
      </c>
      <c r="AC16" s="156">
        <v>13</v>
      </c>
      <c r="AD16" s="87">
        <v>25</v>
      </c>
      <c r="AE16" s="109">
        <f t="shared" si="0"/>
        <v>30</v>
      </c>
      <c r="AF16" s="46">
        <v>2</v>
      </c>
      <c r="AG16" s="45">
        <v>0</v>
      </c>
      <c r="AH16" s="45">
        <v>0</v>
      </c>
      <c r="AI16" s="84">
        <v>15</v>
      </c>
      <c r="AJ16" s="84">
        <v>0</v>
      </c>
      <c r="AK16" s="161">
        <f t="shared" si="1"/>
        <v>17</v>
      </c>
      <c r="AL16" s="166">
        <f t="shared" si="2"/>
        <v>47</v>
      </c>
      <c r="AM16" s="170" t="s">
        <v>186</v>
      </c>
    </row>
    <row r="17" spans="1:39" x14ac:dyDescent="0.25">
      <c r="A17" s="80">
        <f t="shared" si="3"/>
        <v>14</v>
      </c>
      <c r="B17" s="125" t="str">
        <f>CONCATENATE(VLOOKUP($E17,'[1]9-11 классы'!$B:$H,2,FALSE)," ",VLOOKUP($E17,'[1]9-11 классы'!$B:$H,3,FALSE)," ",VLOOKUP($E17,'[1]9-11 классы'!$B:$H,4,FALSE))</f>
        <v>Кузин Роман Салаватович</v>
      </c>
      <c r="C17" s="125" t="str">
        <f>VLOOKUP($E17,'[1]9-11 классы'!$B:$H,7,FALSE)</f>
        <v>Лицей 2</v>
      </c>
      <c r="D17" s="133">
        <f>VLOOKUP($E17,'[1]9-11 классы'!$B:$H,6,FALSE)</f>
        <v>10</v>
      </c>
      <c r="E17" s="69" t="s">
        <v>162</v>
      </c>
      <c r="F17" s="74">
        <v>2</v>
      </c>
      <c r="G17" s="73">
        <v>1</v>
      </c>
      <c r="H17" s="73">
        <v>2</v>
      </c>
      <c r="I17" s="73">
        <v>1</v>
      </c>
      <c r="J17" s="87">
        <v>2</v>
      </c>
      <c r="K17" s="74">
        <v>4</v>
      </c>
      <c r="L17" s="73">
        <v>2</v>
      </c>
      <c r="M17" s="73">
        <v>4</v>
      </c>
      <c r="N17" s="73">
        <v>4</v>
      </c>
      <c r="O17" s="73">
        <v>3</v>
      </c>
      <c r="P17" s="73">
        <v>4</v>
      </c>
      <c r="Q17" s="73"/>
      <c r="R17" s="73">
        <v>3</v>
      </c>
      <c r="S17" s="73">
        <v>1</v>
      </c>
      <c r="T17" s="73">
        <v>3</v>
      </c>
      <c r="U17" s="87">
        <v>2</v>
      </c>
      <c r="V17" s="87">
        <v>4</v>
      </c>
      <c r="W17" s="87">
        <v>2</v>
      </c>
      <c r="X17" s="87">
        <v>5</v>
      </c>
      <c r="Y17" s="87">
        <v>4</v>
      </c>
      <c r="Z17" s="74">
        <v>13</v>
      </c>
      <c r="AA17" s="73">
        <v>12</v>
      </c>
      <c r="AB17" s="73">
        <v>45</v>
      </c>
      <c r="AC17" s="156">
        <v>15</v>
      </c>
      <c r="AD17" s="87">
        <v>12</v>
      </c>
      <c r="AE17" s="109">
        <f t="shared" si="0"/>
        <v>26</v>
      </c>
      <c r="AF17" s="46">
        <v>0</v>
      </c>
      <c r="AG17" s="45">
        <v>2</v>
      </c>
      <c r="AH17" s="45">
        <v>15</v>
      </c>
      <c r="AI17" s="84">
        <v>0</v>
      </c>
      <c r="AJ17" s="84">
        <v>3</v>
      </c>
      <c r="AK17" s="161">
        <f t="shared" si="1"/>
        <v>20</v>
      </c>
      <c r="AL17" s="166">
        <f t="shared" si="2"/>
        <v>46</v>
      </c>
      <c r="AM17" s="170" t="s">
        <v>186</v>
      </c>
    </row>
    <row r="18" spans="1:39" x14ac:dyDescent="0.25">
      <c r="A18" s="80">
        <f t="shared" si="3"/>
        <v>15</v>
      </c>
      <c r="B18" s="125" t="str">
        <f>CONCATENATE(VLOOKUP($E18,'[1]9-11 классы'!$B:$H,2,FALSE)," ",VLOOKUP($E18,'[1]9-11 классы'!$B:$H,3,FALSE)," ",VLOOKUP($E18,'[1]9-11 классы'!$B:$H,4,FALSE))</f>
        <v>Замятина Юлия Александровна</v>
      </c>
      <c r="C18" s="125" t="str">
        <f>VLOOKUP($E18,'[1]9-11 классы'!$B:$H,7,FALSE)</f>
        <v>Гимназия 17</v>
      </c>
      <c r="D18" s="133">
        <f>VLOOKUP($E18,'[1]9-11 классы'!$B:$H,6,FALSE)</f>
        <v>10</v>
      </c>
      <c r="E18" s="69" t="s">
        <v>169</v>
      </c>
      <c r="F18" s="74">
        <v>2</v>
      </c>
      <c r="G18" s="73">
        <v>2</v>
      </c>
      <c r="H18" s="73">
        <v>1</v>
      </c>
      <c r="I18" s="73">
        <v>1</v>
      </c>
      <c r="J18" s="87">
        <v>2</v>
      </c>
      <c r="K18" s="74">
        <v>2</v>
      </c>
      <c r="L18" s="73">
        <v>4</v>
      </c>
      <c r="M18" s="73">
        <v>4</v>
      </c>
      <c r="N18" s="73">
        <v>1</v>
      </c>
      <c r="O18" s="73">
        <v>3</v>
      </c>
      <c r="P18" s="73">
        <v>4</v>
      </c>
      <c r="Q18" s="73"/>
      <c r="R18" s="73">
        <v>2</v>
      </c>
      <c r="S18" s="73">
        <v>2</v>
      </c>
      <c r="T18" s="73">
        <v>1</v>
      </c>
      <c r="U18" s="87">
        <v>3</v>
      </c>
      <c r="V18" s="87">
        <v>4</v>
      </c>
      <c r="W18" s="87">
        <v>3</v>
      </c>
      <c r="X18" s="87">
        <v>2</v>
      </c>
      <c r="Y18" s="87">
        <v>4</v>
      </c>
      <c r="Z18" s="74">
        <v>234</v>
      </c>
      <c r="AA18" s="73">
        <v>35</v>
      </c>
      <c r="AB18" s="73">
        <v>145</v>
      </c>
      <c r="AC18" s="156">
        <v>13</v>
      </c>
      <c r="AD18" s="87">
        <v>25</v>
      </c>
      <c r="AE18" s="109">
        <f t="shared" si="0"/>
        <v>27</v>
      </c>
      <c r="AF18" s="46">
        <v>0</v>
      </c>
      <c r="AG18" s="45">
        <v>7</v>
      </c>
      <c r="AH18" s="45">
        <v>5</v>
      </c>
      <c r="AI18" s="84">
        <v>5</v>
      </c>
      <c r="AJ18" s="84">
        <v>1</v>
      </c>
      <c r="AK18" s="161">
        <f t="shared" si="1"/>
        <v>18</v>
      </c>
      <c r="AL18" s="166">
        <f t="shared" si="2"/>
        <v>45</v>
      </c>
      <c r="AM18" s="170" t="s">
        <v>186</v>
      </c>
    </row>
    <row r="19" spans="1:39" x14ac:dyDescent="0.25">
      <c r="A19" s="80">
        <f t="shared" si="3"/>
        <v>16</v>
      </c>
      <c r="B19" s="125" t="str">
        <f>CONCATENATE(VLOOKUP($E19,'[1]9-11 классы'!$B:$H,2,FALSE)," ",VLOOKUP($E19,'[1]9-11 классы'!$B:$H,3,FALSE)," ",VLOOKUP($E19,'[1]9-11 классы'!$B:$H,4,FALSE))</f>
        <v>Звягина Елизавета Сергеевна</v>
      </c>
      <c r="C19" s="125" t="str">
        <f>VLOOKUP($E19,'[1]9-11 классы'!$B:$H,7,FALSE)</f>
        <v>Гимназия 17</v>
      </c>
      <c r="D19" s="133">
        <f>VLOOKUP($E19,'[1]9-11 классы'!$B:$H,6,FALSE)</f>
        <v>10</v>
      </c>
      <c r="E19" s="69" t="s">
        <v>166</v>
      </c>
      <c r="F19" s="74">
        <v>2</v>
      </c>
      <c r="G19" s="73">
        <v>2</v>
      </c>
      <c r="H19" s="73">
        <v>1</v>
      </c>
      <c r="I19" s="73">
        <v>1</v>
      </c>
      <c r="J19" s="87">
        <v>2</v>
      </c>
      <c r="K19" s="74">
        <v>2</v>
      </c>
      <c r="L19" s="73">
        <v>2</v>
      </c>
      <c r="M19" s="73">
        <v>4</v>
      </c>
      <c r="N19" s="73">
        <v>1</v>
      </c>
      <c r="O19" s="73">
        <v>3</v>
      </c>
      <c r="P19" s="73">
        <v>4</v>
      </c>
      <c r="Q19" s="73"/>
      <c r="R19" s="73">
        <v>2</v>
      </c>
      <c r="S19" s="73">
        <v>1</v>
      </c>
      <c r="T19" s="73">
        <v>2</v>
      </c>
      <c r="U19" s="87">
        <v>3</v>
      </c>
      <c r="V19" s="87">
        <v>4</v>
      </c>
      <c r="W19" s="87">
        <v>3</v>
      </c>
      <c r="X19" s="87">
        <v>3</v>
      </c>
      <c r="Y19" s="87">
        <v>4</v>
      </c>
      <c r="Z19" s="74">
        <v>23</v>
      </c>
      <c r="AA19" s="73">
        <v>5</v>
      </c>
      <c r="AB19" s="73">
        <v>145</v>
      </c>
      <c r="AC19" s="156">
        <v>13</v>
      </c>
      <c r="AD19" s="87">
        <v>25</v>
      </c>
      <c r="AE19" s="109">
        <f t="shared" si="0"/>
        <v>31</v>
      </c>
      <c r="AF19" s="46">
        <v>2</v>
      </c>
      <c r="AG19" s="45">
        <v>10</v>
      </c>
      <c r="AH19" s="45">
        <v>1</v>
      </c>
      <c r="AI19" s="84">
        <v>0</v>
      </c>
      <c r="AJ19" s="84">
        <v>0</v>
      </c>
      <c r="AK19" s="161">
        <f t="shared" si="1"/>
        <v>13</v>
      </c>
      <c r="AL19" s="166">
        <f t="shared" si="2"/>
        <v>44</v>
      </c>
      <c r="AM19" s="170" t="s">
        <v>186</v>
      </c>
    </row>
    <row r="20" spans="1:39" x14ac:dyDescent="0.25">
      <c r="A20" s="80">
        <f t="shared" si="3"/>
        <v>17</v>
      </c>
      <c r="B20" s="125" t="str">
        <f>CONCATENATE(VLOOKUP($E20,'[1]9-11 классы'!$B:$H,2,FALSE)," ",VLOOKUP($E20,'[1]9-11 классы'!$B:$H,3,FALSE)," ",VLOOKUP($E20,'[1]9-11 классы'!$B:$H,4,FALSE))</f>
        <v>Безусова Людмила Андреевна</v>
      </c>
      <c r="C20" s="125" t="str">
        <f>VLOOKUP($E20,'[1]9-11 классы'!$B:$H,7,FALSE)</f>
        <v>Гимназия 17</v>
      </c>
      <c r="D20" s="133" t="str">
        <f>VLOOKUP($E20,'[1]9-11 классы'!$B:$H,6,FALSE)</f>
        <v>10-А</v>
      </c>
      <c r="E20" s="69" t="s">
        <v>25</v>
      </c>
      <c r="F20" s="74">
        <v>1</v>
      </c>
      <c r="G20" s="73">
        <v>2</v>
      </c>
      <c r="H20" s="73">
        <v>2</v>
      </c>
      <c r="I20" s="73">
        <v>1</v>
      </c>
      <c r="J20" s="87">
        <v>2</v>
      </c>
      <c r="K20" s="74">
        <v>5</v>
      </c>
      <c r="L20" s="73">
        <v>2</v>
      </c>
      <c r="M20" s="73">
        <v>4</v>
      </c>
      <c r="N20" s="73">
        <v>1</v>
      </c>
      <c r="O20" s="73">
        <v>3</v>
      </c>
      <c r="P20" s="73">
        <v>4</v>
      </c>
      <c r="Q20" s="73"/>
      <c r="R20" s="73">
        <v>2</v>
      </c>
      <c r="S20" s="73">
        <v>1</v>
      </c>
      <c r="T20" s="73">
        <v>2</v>
      </c>
      <c r="U20" s="87">
        <v>4</v>
      </c>
      <c r="V20" s="87">
        <v>4</v>
      </c>
      <c r="W20" s="87">
        <v>1</v>
      </c>
      <c r="X20" s="87">
        <v>4</v>
      </c>
      <c r="Y20" s="87">
        <v>2</v>
      </c>
      <c r="Z20" s="74">
        <v>12345</v>
      </c>
      <c r="AA20" s="73">
        <v>15</v>
      </c>
      <c r="AB20" s="73">
        <v>5</v>
      </c>
      <c r="AC20" s="73">
        <v>5</v>
      </c>
      <c r="AD20" s="87">
        <v>5</v>
      </c>
      <c r="AE20" s="109">
        <f t="shared" si="0"/>
        <v>31</v>
      </c>
      <c r="AF20" s="46">
        <v>2</v>
      </c>
      <c r="AG20" s="45">
        <v>7</v>
      </c>
      <c r="AH20" s="45">
        <v>1</v>
      </c>
      <c r="AI20" s="84">
        <v>0</v>
      </c>
      <c r="AJ20" s="84">
        <v>1</v>
      </c>
      <c r="AK20" s="161">
        <f t="shared" si="1"/>
        <v>11</v>
      </c>
      <c r="AL20" s="166">
        <f t="shared" si="2"/>
        <v>42</v>
      </c>
      <c r="AM20" s="170" t="s">
        <v>186</v>
      </c>
    </row>
    <row r="21" spans="1:39" x14ac:dyDescent="0.25">
      <c r="A21" s="80">
        <f t="shared" si="3"/>
        <v>18</v>
      </c>
      <c r="B21" s="125" t="str">
        <f>CONCATENATE(VLOOKUP($E21,'[1]9-11 классы'!$B:$H,2,FALSE)," ",VLOOKUP($E21,'[1]9-11 классы'!$B:$H,3,FALSE)," ",VLOOKUP($E21,'[1]9-11 классы'!$B:$H,4,FALSE))</f>
        <v>Ершова Кристина Владимировна</v>
      </c>
      <c r="C21" s="125" t="str">
        <f>VLOOKUP($E21,'[1]9-11 классы'!$B:$H,7,FALSE)</f>
        <v>Гимназия 17</v>
      </c>
      <c r="D21" s="133" t="str">
        <f>VLOOKUP($E21,'[1]9-11 классы'!$B:$H,6,FALSE)</f>
        <v>9В</v>
      </c>
      <c r="E21" s="69" t="s">
        <v>142</v>
      </c>
      <c r="F21" s="74">
        <v>2</v>
      </c>
      <c r="G21" s="73">
        <v>1</v>
      </c>
      <c r="H21" s="73">
        <v>1</v>
      </c>
      <c r="I21" s="73">
        <v>1</v>
      </c>
      <c r="J21" s="87">
        <v>1</v>
      </c>
      <c r="K21" s="74">
        <v>4</v>
      </c>
      <c r="L21" s="73">
        <v>2</v>
      </c>
      <c r="M21" s="73">
        <v>4</v>
      </c>
      <c r="N21" s="73">
        <v>1</v>
      </c>
      <c r="O21" s="73">
        <v>3</v>
      </c>
      <c r="P21" s="73">
        <v>1</v>
      </c>
      <c r="Q21" s="73"/>
      <c r="R21" s="73">
        <v>1</v>
      </c>
      <c r="S21" s="73">
        <v>1</v>
      </c>
      <c r="T21" s="73">
        <v>2</v>
      </c>
      <c r="U21" s="87">
        <v>2</v>
      </c>
      <c r="V21" s="87">
        <v>4</v>
      </c>
      <c r="W21" s="87">
        <v>3</v>
      </c>
      <c r="X21" s="87">
        <v>2</v>
      </c>
      <c r="Y21" s="87">
        <v>3</v>
      </c>
      <c r="Z21" s="74">
        <v>235</v>
      </c>
      <c r="AA21" s="73">
        <v>145</v>
      </c>
      <c r="AB21" s="73">
        <v>24</v>
      </c>
      <c r="AC21" s="156">
        <v>45</v>
      </c>
      <c r="AD21" s="87">
        <v>25</v>
      </c>
      <c r="AE21" s="109">
        <f t="shared" si="0"/>
        <v>23</v>
      </c>
      <c r="AF21" s="46">
        <v>0</v>
      </c>
      <c r="AG21" s="45" t="s">
        <v>182</v>
      </c>
      <c r="AH21" s="45">
        <v>15</v>
      </c>
      <c r="AI21" s="84">
        <v>0</v>
      </c>
      <c r="AJ21" s="84">
        <v>0</v>
      </c>
      <c r="AK21" s="161">
        <f t="shared" si="1"/>
        <v>15</v>
      </c>
      <c r="AL21" s="166">
        <f t="shared" si="2"/>
        <v>38</v>
      </c>
      <c r="AM21" s="170" t="s">
        <v>186</v>
      </c>
    </row>
    <row r="22" spans="1:39" x14ac:dyDescent="0.25">
      <c r="A22" s="80">
        <f t="shared" si="3"/>
        <v>19</v>
      </c>
      <c r="B22" s="125" t="str">
        <f>CONCATENATE(VLOOKUP($E22,'[1]9-11 классы'!$B:$H,2,FALSE)," ",VLOOKUP($E22,'[1]9-11 классы'!$B:$H,3,FALSE)," ",VLOOKUP($E22,'[1]9-11 классы'!$B:$H,4,FALSE))</f>
        <v>Соснин Юрий Алексеевич</v>
      </c>
      <c r="C22" s="125" t="str">
        <f>VLOOKUP($E22,'[1]9-11 классы'!$B:$H,7,FALSE)</f>
        <v>Школа 145</v>
      </c>
      <c r="D22" s="133">
        <f>VLOOKUP($E22,'[1]9-11 классы'!$B:$H,6,FALSE)</f>
        <v>11</v>
      </c>
      <c r="E22" s="69" t="s">
        <v>154</v>
      </c>
      <c r="F22" s="74">
        <v>2</v>
      </c>
      <c r="G22" s="73">
        <v>2</v>
      </c>
      <c r="H22" s="73">
        <v>2</v>
      </c>
      <c r="I22" s="73">
        <v>1</v>
      </c>
      <c r="J22" s="87">
        <v>2</v>
      </c>
      <c r="K22" s="74">
        <v>2</v>
      </c>
      <c r="L22" s="73">
        <v>2</v>
      </c>
      <c r="M22" s="73">
        <v>4</v>
      </c>
      <c r="N22" s="73">
        <v>1</v>
      </c>
      <c r="O22" s="73">
        <v>3</v>
      </c>
      <c r="P22" s="73">
        <v>4</v>
      </c>
      <c r="Q22" s="73"/>
      <c r="R22" s="73">
        <v>2</v>
      </c>
      <c r="S22" s="73">
        <v>1</v>
      </c>
      <c r="T22" s="73">
        <v>3</v>
      </c>
      <c r="U22" s="87">
        <v>4</v>
      </c>
      <c r="V22" s="87">
        <v>5</v>
      </c>
      <c r="W22" s="87">
        <v>1</v>
      </c>
      <c r="X22" s="87">
        <v>4</v>
      </c>
      <c r="Y22" s="87">
        <v>4</v>
      </c>
      <c r="Z22" s="74">
        <v>1234</v>
      </c>
      <c r="AA22" s="73">
        <v>15</v>
      </c>
      <c r="AB22" s="73">
        <v>24</v>
      </c>
      <c r="AC22" s="156">
        <v>125</v>
      </c>
      <c r="AD22" s="87">
        <v>25</v>
      </c>
      <c r="AE22" s="109">
        <f t="shared" si="0"/>
        <v>33</v>
      </c>
      <c r="AF22" s="46" t="s">
        <v>182</v>
      </c>
      <c r="AG22" s="45" t="s">
        <v>182</v>
      </c>
      <c r="AH22" s="45">
        <v>2</v>
      </c>
      <c r="AI22" s="84" t="s">
        <v>182</v>
      </c>
      <c r="AJ22" s="84">
        <v>2</v>
      </c>
      <c r="AK22" s="161">
        <f t="shared" si="1"/>
        <v>4</v>
      </c>
      <c r="AL22" s="166">
        <f t="shared" si="2"/>
        <v>37</v>
      </c>
      <c r="AM22" s="170" t="s">
        <v>186</v>
      </c>
    </row>
    <row r="23" spans="1:39" x14ac:dyDescent="0.25">
      <c r="A23" s="80">
        <f t="shared" si="3"/>
        <v>20</v>
      </c>
      <c r="B23" s="125" t="str">
        <f>CONCATENATE(VLOOKUP($E23,'[1]9-11 классы'!$B:$H,2,FALSE)," ",VLOOKUP($E23,'[1]9-11 классы'!$B:$H,3,FALSE)," ",VLOOKUP($E23,'[1]9-11 классы'!$B:$H,4,FALSE))</f>
        <v>Черепанова Анастасия Александровна</v>
      </c>
      <c r="C23" s="125" t="str">
        <f>VLOOKUP($E23,'[1]9-11 классы'!$B:$H,7,FALSE)</f>
        <v>Гимназия 17</v>
      </c>
      <c r="D23" s="133" t="str">
        <f>VLOOKUP($E23,'[1]9-11 классы'!$B:$H,6,FALSE)</f>
        <v>10а</v>
      </c>
      <c r="E23" s="69" t="s">
        <v>117</v>
      </c>
      <c r="F23" s="74">
        <v>2</v>
      </c>
      <c r="G23" s="73">
        <v>1</v>
      </c>
      <c r="H23" s="73">
        <v>1</v>
      </c>
      <c r="I23" s="73">
        <v>2</v>
      </c>
      <c r="J23" s="87">
        <v>2</v>
      </c>
      <c r="K23" s="74">
        <v>2</v>
      </c>
      <c r="L23" s="73">
        <v>2</v>
      </c>
      <c r="M23" s="73">
        <v>4</v>
      </c>
      <c r="N23" s="73">
        <v>1</v>
      </c>
      <c r="O23" s="73">
        <v>3</v>
      </c>
      <c r="P23" s="73">
        <v>4</v>
      </c>
      <c r="Q23" s="73"/>
      <c r="R23" s="73">
        <v>2</v>
      </c>
      <c r="S23" s="73">
        <v>1</v>
      </c>
      <c r="T23" s="73">
        <v>2</v>
      </c>
      <c r="U23" s="87">
        <v>4</v>
      </c>
      <c r="V23" s="87">
        <v>4</v>
      </c>
      <c r="W23" s="87">
        <v>1</v>
      </c>
      <c r="X23" s="87">
        <v>1</v>
      </c>
      <c r="Y23" s="87">
        <v>3</v>
      </c>
      <c r="Z23" s="74">
        <v>123</v>
      </c>
      <c r="AA23" s="73">
        <v>234</v>
      </c>
      <c r="AB23" s="73">
        <v>23</v>
      </c>
      <c r="AC23" s="156">
        <v>14</v>
      </c>
      <c r="AD23" s="87">
        <v>125</v>
      </c>
      <c r="AE23" s="109">
        <f t="shared" si="0"/>
        <v>22</v>
      </c>
      <c r="AF23" s="46">
        <v>3</v>
      </c>
      <c r="AG23" s="45">
        <v>0</v>
      </c>
      <c r="AH23" s="45">
        <v>0</v>
      </c>
      <c r="AI23" s="84">
        <v>10</v>
      </c>
      <c r="AJ23" s="84">
        <v>0</v>
      </c>
      <c r="AK23" s="161">
        <f t="shared" si="1"/>
        <v>13</v>
      </c>
      <c r="AL23" s="166">
        <f t="shared" si="2"/>
        <v>35</v>
      </c>
      <c r="AM23" s="170" t="s">
        <v>186</v>
      </c>
    </row>
    <row r="24" spans="1:39" x14ac:dyDescent="0.25">
      <c r="A24" s="80">
        <f t="shared" si="3"/>
        <v>21</v>
      </c>
      <c r="B24" s="125" t="str">
        <f>CONCATENATE(VLOOKUP($E24,'[1]9-11 классы'!$B:$H,2,FALSE)," ",VLOOKUP($E24,'[1]9-11 классы'!$B:$H,3,FALSE)," ",VLOOKUP($E24,'[1]9-11 классы'!$B:$H,4,FALSE))</f>
        <v>Заворохин Михаил Александрович</v>
      </c>
      <c r="C24" s="125" t="str">
        <f>VLOOKUP($E24,'[1]9-11 классы'!$B:$H,7,FALSE)</f>
        <v>Лицей 10</v>
      </c>
      <c r="D24" s="133" t="str">
        <f>VLOOKUP($E24,'[1]9-11 классы'!$B:$H,6,FALSE)</f>
        <v>11А</v>
      </c>
      <c r="E24" s="69" t="s">
        <v>119</v>
      </c>
      <c r="F24" s="74">
        <v>1</v>
      </c>
      <c r="G24" s="73">
        <v>2</v>
      </c>
      <c r="H24" s="73">
        <v>2</v>
      </c>
      <c r="I24" s="73">
        <v>1</v>
      </c>
      <c r="J24" s="87">
        <v>2</v>
      </c>
      <c r="K24" s="74">
        <v>2</v>
      </c>
      <c r="L24" s="73">
        <v>2</v>
      </c>
      <c r="M24" s="73">
        <v>4</v>
      </c>
      <c r="N24" s="73">
        <v>1</v>
      </c>
      <c r="O24" s="73">
        <v>3</v>
      </c>
      <c r="P24" s="73">
        <v>4</v>
      </c>
      <c r="Q24" s="73"/>
      <c r="R24" s="73">
        <v>2</v>
      </c>
      <c r="S24" s="73">
        <v>1</v>
      </c>
      <c r="T24" s="73">
        <v>5</v>
      </c>
      <c r="U24" s="87">
        <v>3</v>
      </c>
      <c r="V24" s="87">
        <v>4</v>
      </c>
      <c r="W24" s="87">
        <v>1</v>
      </c>
      <c r="X24" s="87">
        <v>4</v>
      </c>
      <c r="Y24" s="87">
        <v>2</v>
      </c>
      <c r="Z24" s="74">
        <v>12345</v>
      </c>
      <c r="AA24" s="73">
        <v>15</v>
      </c>
      <c r="AB24" s="73">
        <v>45</v>
      </c>
      <c r="AC24" s="156">
        <v>13</v>
      </c>
      <c r="AD24" s="87">
        <v>25</v>
      </c>
      <c r="AE24" s="109">
        <f t="shared" si="0"/>
        <v>33</v>
      </c>
      <c r="AF24" s="46">
        <v>1</v>
      </c>
      <c r="AG24" s="45">
        <v>1</v>
      </c>
      <c r="AH24" s="45">
        <v>0</v>
      </c>
      <c r="AI24" s="84">
        <v>0</v>
      </c>
      <c r="AJ24" s="84">
        <v>0</v>
      </c>
      <c r="AK24" s="161">
        <f t="shared" si="1"/>
        <v>2</v>
      </c>
      <c r="AL24" s="166">
        <f t="shared" si="2"/>
        <v>35</v>
      </c>
      <c r="AM24" s="170" t="s">
        <v>186</v>
      </c>
    </row>
    <row r="25" spans="1:39" x14ac:dyDescent="0.25">
      <c r="A25" s="80">
        <f t="shared" si="3"/>
        <v>22</v>
      </c>
      <c r="B25" s="125" t="str">
        <f>CONCATENATE(VLOOKUP($E25,'[1]9-11 классы'!$B:$H,2,FALSE)," ",VLOOKUP($E25,'[1]9-11 классы'!$B:$H,3,FALSE)," ",VLOOKUP($E25,'[1]9-11 классы'!$B:$H,4,FALSE))</f>
        <v>Ефимовских Алексей Сергеевич</v>
      </c>
      <c r="C25" s="125" t="str">
        <f>VLOOKUP($E25,'[1]9-11 классы'!$B:$H,7,FALSE)</f>
        <v>Школа 146</v>
      </c>
      <c r="D25" s="133">
        <f>VLOOKUP($E25,'[1]9-11 классы'!$B:$H,6,FALSE)</f>
        <v>10</v>
      </c>
      <c r="E25" s="69" t="s">
        <v>141</v>
      </c>
      <c r="F25" s="74">
        <v>2</v>
      </c>
      <c r="G25" s="73">
        <v>1</v>
      </c>
      <c r="H25" s="73">
        <v>2</v>
      </c>
      <c r="I25" s="73">
        <v>1</v>
      </c>
      <c r="J25" s="87">
        <v>2</v>
      </c>
      <c r="K25" s="74">
        <v>2</v>
      </c>
      <c r="L25" s="73">
        <v>2</v>
      </c>
      <c r="M25" s="73">
        <v>3</v>
      </c>
      <c r="N25" s="73">
        <v>1</v>
      </c>
      <c r="O25" s="73">
        <v>3</v>
      </c>
      <c r="P25" s="73">
        <v>1</v>
      </c>
      <c r="Q25" s="73"/>
      <c r="R25" s="73">
        <v>1</v>
      </c>
      <c r="S25" s="73">
        <v>2</v>
      </c>
      <c r="T25" s="73">
        <v>2</v>
      </c>
      <c r="U25" s="87">
        <v>1</v>
      </c>
      <c r="V25" s="87">
        <v>4</v>
      </c>
      <c r="W25" s="87">
        <v>3</v>
      </c>
      <c r="X25" s="87">
        <v>4</v>
      </c>
      <c r="Y25" s="87">
        <v>2</v>
      </c>
      <c r="Z25" s="74">
        <v>35</v>
      </c>
      <c r="AA25" s="73">
        <v>15</v>
      </c>
      <c r="AB25" s="73">
        <v>235</v>
      </c>
      <c r="AC25" s="156">
        <v>25</v>
      </c>
      <c r="AD25" s="87">
        <v>23</v>
      </c>
      <c r="AE25" s="109">
        <f t="shared" si="0"/>
        <v>21</v>
      </c>
      <c r="AF25" s="46">
        <v>0</v>
      </c>
      <c r="AG25" s="45" t="s">
        <v>182</v>
      </c>
      <c r="AH25" s="45">
        <v>2</v>
      </c>
      <c r="AI25" s="84">
        <v>5</v>
      </c>
      <c r="AJ25" s="84">
        <v>5</v>
      </c>
      <c r="AK25" s="161">
        <f t="shared" si="1"/>
        <v>12</v>
      </c>
      <c r="AL25" s="166">
        <f t="shared" si="2"/>
        <v>33</v>
      </c>
      <c r="AM25" s="170" t="s">
        <v>186</v>
      </c>
    </row>
    <row r="26" spans="1:39" x14ac:dyDescent="0.25">
      <c r="A26" s="80">
        <f t="shared" si="3"/>
        <v>23</v>
      </c>
      <c r="B26" s="125" t="str">
        <f>CONCATENATE(VLOOKUP($E26,'[1]9-11 классы'!$B:$H,2,FALSE)," ",VLOOKUP($E26,'[1]9-11 классы'!$B:$H,3,FALSE)," ",VLOOKUP($E26,'[1]9-11 классы'!$B:$H,4,FALSE))</f>
        <v>Карянов Роман Александрович</v>
      </c>
      <c r="C26" s="125" t="str">
        <f>VLOOKUP($E26,'[1]9-11 классы'!$B:$H,7,FALSE)</f>
        <v>Гимназия 17</v>
      </c>
      <c r="D26" s="133" t="str">
        <f>VLOOKUP($E26,'[1]9-11 классы'!$B:$H,6,FALSE)</f>
        <v>10 "В"</v>
      </c>
      <c r="E26" s="69" t="s">
        <v>132</v>
      </c>
      <c r="F26" s="74">
        <v>2</v>
      </c>
      <c r="G26" s="73">
        <v>1</v>
      </c>
      <c r="H26" s="73">
        <v>2</v>
      </c>
      <c r="I26" s="73">
        <v>1</v>
      </c>
      <c r="J26" s="87">
        <v>2</v>
      </c>
      <c r="K26" s="74">
        <v>2</v>
      </c>
      <c r="L26" s="73">
        <v>2</v>
      </c>
      <c r="M26" s="73">
        <v>4</v>
      </c>
      <c r="N26" s="73">
        <v>1</v>
      </c>
      <c r="O26" s="73">
        <v>3</v>
      </c>
      <c r="P26" s="73">
        <v>4</v>
      </c>
      <c r="Q26" s="73"/>
      <c r="R26" s="73">
        <v>2</v>
      </c>
      <c r="S26" s="73">
        <v>1</v>
      </c>
      <c r="T26" s="73">
        <v>2</v>
      </c>
      <c r="U26" s="87">
        <v>4</v>
      </c>
      <c r="V26" s="87">
        <v>4</v>
      </c>
      <c r="W26" s="87">
        <v>3</v>
      </c>
      <c r="X26" s="87">
        <v>4</v>
      </c>
      <c r="Y26" s="87">
        <v>2</v>
      </c>
      <c r="Z26" s="74">
        <v>2345</v>
      </c>
      <c r="AA26" s="73">
        <v>25</v>
      </c>
      <c r="AB26" s="73">
        <v>45</v>
      </c>
      <c r="AC26" s="73">
        <v>35</v>
      </c>
      <c r="AD26" s="87">
        <v>25</v>
      </c>
      <c r="AE26" s="109">
        <f t="shared" si="0"/>
        <v>32</v>
      </c>
      <c r="AF26" s="46">
        <v>0</v>
      </c>
      <c r="AG26" s="45">
        <v>0</v>
      </c>
      <c r="AH26" s="45">
        <v>1</v>
      </c>
      <c r="AI26" s="84">
        <v>0</v>
      </c>
      <c r="AJ26" s="84" t="s">
        <v>182</v>
      </c>
      <c r="AK26" s="161">
        <f t="shared" si="1"/>
        <v>1</v>
      </c>
      <c r="AL26" s="166">
        <f t="shared" si="2"/>
        <v>33</v>
      </c>
      <c r="AM26" s="170" t="s">
        <v>186</v>
      </c>
    </row>
    <row r="27" spans="1:39" x14ac:dyDescent="0.25">
      <c r="A27" s="80">
        <f t="shared" si="3"/>
        <v>24</v>
      </c>
      <c r="B27" s="125" t="str">
        <f>CONCATENATE(VLOOKUP($E27,'[1]9-11 классы'!$B:$H,2,FALSE)," ",VLOOKUP($E27,'[1]9-11 классы'!$B:$H,3,FALSE)," ",VLOOKUP($E27,'[1]9-11 классы'!$B:$H,4,FALSE))</f>
        <v>Шварёв Лев Максимович</v>
      </c>
      <c r="C27" s="125" t="str">
        <f>VLOOKUP($E27,'[1]9-11 классы'!$B:$H,7,FALSE)</f>
        <v>Лицей 10</v>
      </c>
      <c r="D27" s="133" t="str">
        <f>VLOOKUP($E27,'[1]9-11 классы'!$B:$H,6,FALSE)</f>
        <v>10Б</v>
      </c>
      <c r="E27" s="69" t="s">
        <v>111</v>
      </c>
      <c r="F27" s="74">
        <v>2</v>
      </c>
      <c r="G27" s="73">
        <v>2</v>
      </c>
      <c r="H27" s="73">
        <v>2</v>
      </c>
      <c r="I27" s="73">
        <v>2</v>
      </c>
      <c r="J27" s="87">
        <v>2</v>
      </c>
      <c r="K27" s="74">
        <v>2</v>
      </c>
      <c r="L27" s="73">
        <v>1</v>
      </c>
      <c r="M27" s="73">
        <v>4</v>
      </c>
      <c r="N27" s="73">
        <v>1</v>
      </c>
      <c r="O27" s="73">
        <v>1</v>
      </c>
      <c r="P27" s="73">
        <v>4</v>
      </c>
      <c r="Q27" s="73"/>
      <c r="R27" s="73">
        <v>2</v>
      </c>
      <c r="S27" s="73">
        <v>1</v>
      </c>
      <c r="T27" s="73">
        <v>3</v>
      </c>
      <c r="U27" s="87">
        <v>4</v>
      </c>
      <c r="V27" s="87">
        <v>4</v>
      </c>
      <c r="W27" s="87">
        <v>1</v>
      </c>
      <c r="X27" s="87">
        <v>2</v>
      </c>
      <c r="Y27" s="87">
        <v>4</v>
      </c>
      <c r="Z27" s="74">
        <v>1235</v>
      </c>
      <c r="AA27" s="73">
        <v>15</v>
      </c>
      <c r="AB27" s="73">
        <v>45</v>
      </c>
      <c r="AC27" s="156">
        <v>25</v>
      </c>
      <c r="AD27" s="87">
        <v>25</v>
      </c>
      <c r="AE27" s="109">
        <f t="shared" si="0"/>
        <v>30</v>
      </c>
      <c r="AF27" s="46">
        <v>2</v>
      </c>
      <c r="AG27" s="45" t="s">
        <v>182</v>
      </c>
      <c r="AH27" s="45" t="s">
        <v>182</v>
      </c>
      <c r="AI27" s="84">
        <v>0</v>
      </c>
      <c r="AJ27" s="84" t="s">
        <v>182</v>
      </c>
      <c r="AK27" s="161">
        <f t="shared" si="1"/>
        <v>2</v>
      </c>
      <c r="AL27" s="166">
        <f t="shared" si="2"/>
        <v>32</v>
      </c>
      <c r="AM27" s="170" t="s">
        <v>186</v>
      </c>
    </row>
    <row r="28" spans="1:39" x14ac:dyDescent="0.25">
      <c r="A28" s="80">
        <f t="shared" si="3"/>
        <v>25</v>
      </c>
      <c r="B28" s="125" t="str">
        <f>CONCATENATE(VLOOKUP($E28,'[1]9-11 классы'!$B:$H,2,FALSE)," ",VLOOKUP($E28,'[1]9-11 классы'!$B:$H,3,FALSE)," ",VLOOKUP($E28,'[1]9-11 классы'!$B:$H,4,FALSE))</f>
        <v>Иделевич Артем Сергеевич</v>
      </c>
      <c r="C28" s="125" t="str">
        <f>VLOOKUP($E28,'[1]9-11 классы'!$B:$H,7,FALSE)</f>
        <v>Лицей 10</v>
      </c>
      <c r="D28" s="133" t="str">
        <f>VLOOKUP($E28,'[1]9-11 классы'!$B:$H,6,FALSE)</f>
        <v>10 Г</v>
      </c>
      <c r="E28" s="69" t="s">
        <v>121</v>
      </c>
      <c r="F28" s="74">
        <v>1</v>
      </c>
      <c r="G28" s="73">
        <v>2</v>
      </c>
      <c r="H28" s="73">
        <v>1</v>
      </c>
      <c r="I28" s="73">
        <v>1</v>
      </c>
      <c r="J28" s="87">
        <v>2</v>
      </c>
      <c r="K28" s="74">
        <v>3</v>
      </c>
      <c r="L28" s="73">
        <v>2</v>
      </c>
      <c r="M28" s="73">
        <v>3</v>
      </c>
      <c r="N28" s="73">
        <v>2</v>
      </c>
      <c r="O28" s="73">
        <v>1</v>
      </c>
      <c r="P28" s="73">
        <v>4</v>
      </c>
      <c r="Q28" s="73"/>
      <c r="R28" s="73">
        <v>2</v>
      </c>
      <c r="S28" s="73">
        <v>1</v>
      </c>
      <c r="T28" s="73">
        <v>1</v>
      </c>
      <c r="U28" s="87">
        <v>1</v>
      </c>
      <c r="V28" s="87">
        <v>4</v>
      </c>
      <c r="W28" s="87">
        <v>1</v>
      </c>
      <c r="X28" s="87">
        <v>5</v>
      </c>
      <c r="Y28" s="87">
        <v>3</v>
      </c>
      <c r="Z28" s="74">
        <v>35</v>
      </c>
      <c r="AA28" s="73">
        <v>45</v>
      </c>
      <c r="AB28" s="73">
        <v>2</v>
      </c>
      <c r="AC28" s="156">
        <v>13</v>
      </c>
      <c r="AD28" s="87">
        <v>12</v>
      </c>
      <c r="AE28" s="109">
        <f t="shared" si="0"/>
        <v>17</v>
      </c>
      <c r="AF28" s="46">
        <v>0</v>
      </c>
      <c r="AG28" s="45" t="s">
        <v>182</v>
      </c>
      <c r="AH28" s="45">
        <v>15</v>
      </c>
      <c r="AI28" s="121">
        <v>0</v>
      </c>
      <c r="AJ28" s="121" t="s">
        <v>182</v>
      </c>
      <c r="AK28" s="161">
        <f t="shared" si="1"/>
        <v>15</v>
      </c>
      <c r="AL28" s="166">
        <f t="shared" si="2"/>
        <v>32</v>
      </c>
      <c r="AM28" s="170" t="s">
        <v>186</v>
      </c>
    </row>
    <row r="29" spans="1:39" x14ac:dyDescent="0.25">
      <c r="A29" s="80">
        <f t="shared" si="3"/>
        <v>26</v>
      </c>
      <c r="B29" s="125" t="str">
        <f>CONCATENATE(VLOOKUP($E29,'[1]9-11 классы'!$B:$H,2,FALSE)," ",VLOOKUP($E29,'[1]9-11 классы'!$B:$H,3,FALSE)," ",VLOOKUP($E29,'[1]9-11 классы'!$B:$H,4,FALSE))</f>
        <v>Шестаков Максим Дмитриевич</v>
      </c>
      <c r="C29" s="125" t="str">
        <f>VLOOKUP($E29,'[1]9-11 классы'!$B:$H,7,FALSE)</f>
        <v>Гимназия 2</v>
      </c>
      <c r="D29" s="133" t="str">
        <f>VLOOKUP($E29,'[1]9-11 классы'!$B:$H,6,FALSE)</f>
        <v>9а</v>
      </c>
      <c r="E29" s="69" t="s">
        <v>143</v>
      </c>
      <c r="F29" s="74">
        <v>2</v>
      </c>
      <c r="G29" s="73">
        <v>1</v>
      </c>
      <c r="H29" s="73">
        <v>1</v>
      </c>
      <c r="I29" s="73">
        <v>1</v>
      </c>
      <c r="J29" s="87">
        <v>1</v>
      </c>
      <c r="K29" s="74">
        <v>2</v>
      </c>
      <c r="L29" s="73">
        <v>2</v>
      </c>
      <c r="M29" s="73">
        <v>4</v>
      </c>
      <c r="N29" s="73">
        <v>1</v>
      </c>
      <c r="O29" s="73">
        <v>1</v>
      </c>
      <c r="P29" s="73">
        <v>4</v>
      </c>
      <c r="Q29" s="73"/>
      <c r="R29" s="73">
        <v>2</v>
      </c>
      <c r="S29" s="73">
        <v>1</v>
      </c>
      <c r="T29" s="73">
        <v>3</v>
      </c>
      <c r="U29" s="87">
        <v>1</v>
      </c>
      <c r="V29" s="87">
        <v>4</v>
      </c>
      <c r="W29" s="87">
        <v>1</v>
      </c>
      <c r="X29" s="87">
        <v>4</v>
      </c>
      <c r="Y29" s="87">
        <v>4</v>
      </c>
      <c r="Z29" s="74">
        <v>25</v>
      </c>
      <c r="AA29" s="73">
        <v>45</v>
      </c>
      <c r="AB29" s="73">
        <v>23</v>
      </c>
      <c r="AC29" s="156">
        <v>45</v>
      </c>
      <c r="AD29" s="87">
        <v>25</v>
      </c>
      <c r="AE29" s="109">
        <f t="shared" si="0"/>
        <v>27</v>
      </c>
      <c r="AF29" s="46" t="s">
        <v>182</v>
      </c>
      <c r="AG29" s="45" t="s">
        <v>182</v>
      </c>
      <c r="AH29" s="45">
        <v>0</v>
      </c>
      <c r="AI29" s="84">
        <v>5</v>
      </c>
      <c r="AJ29" s="84" t="s">
        <v>182</v>
      </c>
      <c r="AK29" s="161">
        <f t="shared" si="1"/>
        <v>5</v>
      </c>
      <c r="AL29" s="166">
        <f t="shared" si="2"/>
        <v>32</v>
      </c>
      <c r="AM29" s="170" t="s">
        <v>186</v>
      </c>
    </row>
    <row r="30" spans="1:39" x14ac:dyDescent="0.25">
      <c r="A30" s="80">
        <f t="shared" si="3"/>
        <v>27</v>
      </c>
      <c r="B30" s="125" t="str">
        <f>CONCATENATE(VLOOKUP($E30,'[1]9-11 классы'!$B:$H,2,FALSE)," ",VLOOKUP($E30,'[1]9-11 классы'!$B:$H,3,FALSE)," ",VLOOKUP($E30,'[1]9-11 классы'!$B:$H,4,FALSE))</f>
        <v>Могильников Дмитрий Сергеевич</v>
      </c>
      <c r="C30" s="125" t="str">
        <f>VLOOKUP($E30,'[1]9-11 классы'!$B:$H,7,FALSE)</f>
        <v>Лицей 10</v>
      </c>
      <c r="D30" s="133">
        <f>VLOOKUP($E30,'[1]9-11 классы'!$B:$H,6,FALSE)</f>
        <v>11</v>
      </c>
      <c r="E30" s="69" t="s">
        <v>138</v>
      </c>
      <c r="F30" s="74">
        <v>2</v>
      </c>
      <c r="G30" s="73">
        <v>1</v>
      </c>
      <c r="H30" s="73">
        <v>3</v>
      </c>
      <c r="I30" s="73">
        <v>1</v>
      </c>
      <c r="J30" s="87">
        <v>2</v>
      </c>
      <c r="K30" s="74">
        <v>2</v>
      </c>
      <c r="L30" s="73">
        <v>2</v>
      </c>
      <c r="M30" s="73">
        <v>4</v>
      </c>
      <c r="N30" s="73">
        <v>1</v>
      </c>
      <c r="O30" s="73">
        <v>3</v>
      </c>
      <c r="P30" s="73">
        <v>4</v>
      </c>
      <c r="Q30" s="73"/>
      <c r="R30" s="73">
        <v>2</v>
      </c>
      <c r="S30" s="73">
        <v>1</v>
      </c>
      <c r="T30" s="73">
        <v>1</v>
      </c>
      <c r="U30" s="87">
        <v>4</v>
      </c>
      <c r="V30" s="87">
        <v>3</v>
      </c>
      <c r="W30" s="87">
        <v>1</v>
      </c>
      <c r="X30" s="87">
        <v>4</v>
      </c>
      <c r="Y30" s="87">
        <v>2</v>
      </c>
      <c r="Z30" s="74">
        <v>12345</v>
      </c>
      <c r="AA30" s="73">
        <v>15</v>
      </c>
      <c r="AB30" s="73">
        <v>5</v>
      </c>
      <c r="AC30" s="156">
        <v>45</v>
      </c>
      <c r="AD30" s="87">
        <v>25</v>
      </c>
      <c r="AE30" s="109">
        <f t="shared" si="0"/>
        <v>30</v>
      </c>
      <c r="AF30" s="46">
        <v>2</v>
      </c>
      <c r="AG30" s="45">
        <v>0</v>
      </c>
      <c r="AH30" s="45">
        <v>0</v>
      </c>
      <c r="AI30" s="84">
        <v>0</v>
      </c>
      <c r="AJ30" s="84">
        <v>0</v>
      </c>
      <c r="AK30" s="161">
        <f t="shared" si="1"/>
        <v>2</v>
      </c>
      <c r="AL30" s="166">
        <f t="shared" si="2"/>
        <v>32</v>
      </c>
      <c r="AM30" s="170" t="s">
        <v>186</v>
      </c>
    </row>
    <row r="31" spans="1:39" x14ac:dyDescent="0.25">
      <c r="A31" s="80">
        <f t="shared" si="3"/>
        <v>28</v>
      </c>
      <c r="B31" s="125" t="str">
        <f>CONCATENATE(VLOOKUP($E31,'[1]9-11 классы'!$B:$H,2,FALSE)," ",VLOOKUP($E31,'[1]9-11 классы'!$B:$H,3,FALSE)," ",VLOOKUP($E31,'[1]9-11 классы'!$B:$H,4,FALSE))</f>
        <v>Аксенов Антон Витальевич</v>
      </c>
      <c r="C31" s="125" t="str">
        <f>VLOOKUP($E31,'[1]9-11 классы'!$B:$H,7,FALSE)</f>
        <v>Гимназия 17</v>
      </c>
      <c r="D31" s="133">
        <f>VLOOKUP($E31,'[1]9-11 классы'!$B:$H,6,FALSE)</f>
        <v>9</v>
      </c>
      <c r="E31" s="69" t="s">
        <v>181</v>
      </c>
      <c r="F31" s="74">
        <v>2</v>
      </c>
      <c r="G31" s="73">
        <v>2</v>
      </c>
      <c r="H31" s="73">
        <v>1</v>
      </c>
      <c r="I31" s="73">
        <v>1</v>
      </c>
      <c r="J31" s="87">
        <v>1</v>
      </c>
      <c r="K31" s="74">
        <v>2</v>
      </c>
      <c r="L31" s="73">
        <v>4</v>
      </c>
      <c r="M31" s="73">
        <v>4</v>
      </c>
      <c r="N31" s="73">
        <v>1</v>
      </c>
      <c r="O31" s="73">
        <v>3</v>
      </c>
      <c r="P31" s="73">
        <v>4</v>
      </c>
      <c r="Q31" s="73"/>
      <c r="R31" s="73">
        <v>2</v>
      </c>
      <c r="S31" s="73">
        <v>1</v>
      </c>
      <c r="T31" s="73">
        <v>1</v>
      </c>
      <c r="U31" s="87">
        <v>3</v>
      </c>
      <c r="V31" s="87">
        <v>4</v>
      </c>
      <c r="W31" s="87">
        <v>1</v>
      </c>
      <c r="X31" s="87">
        <v>2</v>
      </c>
      <c r="Y31" s="87">
        <v>3</v>
      </c>
      <c r="Z31" s="74">
        <v>25</v>
      </c>
      <c r="AA31" s="73">
        <v>24</v>
      </c>
      <c r="AB31" s="73">
        <v>1234</v>
      </c>
      <c r="AC31" s="156">
        <v>13</v>
      </c>
      <c r="AD31" s="87">
        <v>24</v>
      </c>
      <c r="AE31" s="109">
        <f t="shared" si="0"/>
        <v>21</v>
      </c>
      <c r="AF31" s="46">
        <v>0</v>
      </c>
      <c r="AG31" s="45" t="s">
        <v>182</v>
      </c>
      <c r="AH31" s="45" t="s">
        <v>182</v>
      </c>
      <c r="AI31" s="84">
        <v>10</v>
      </c>
      <c r="AJ31" s="84" t="s">
        <v>182</v>
      </c>
      <c r="AK31" s="161">
        <f t="shared" si="1"/>
        <v>10</v>
      </c>
      <c r="AL31" s="166">
        <f t="shared" si="2"/>
        <v>31</v>
      </c>
      <c r="AM31" s="170" t="s">
        <v>186</v>
      </c>
    </row>
    <row r="32" spans="1:39" x14ac:dyDescent="0.25">
      <c r="A32" s="80">
        <f t="shared" si="3"/>
        <v>29</v>
      </c>
      <c r="B32" s="125" t="str">
        <f>CONCATENATE(VLOOKUP($E32,'[1]9-11 классы'!$B:$H,2,FALSE)," ",VLOOKUP($E32,'[1]9-11 классы'!$B:$H,3,FALSE)," ",VLOOKUP($E32,'[1]9-11 классы'!$B:$H,4,FALSE))</f>
        <v>Семчук Екатерина Алексеевна</v>
      </c>
      <c r="C32" s="125" t="str">
        <f>VLOOKUP($E32,'[1]9-11 классы'!$B:$H,7,FALSE)</f>
        <v>Гимназия 2</v>
      </c>
      <c r="D32" s="133" t="str">
        <f>VLOOKUP($E32,'[1]9-11 классы'!$B:$H,6,FALSE)</f>
        <v>9А</v>
      </c>
      <c r="E32" s="69" t="s">
        <v>152</v>
      </c>
      <c r="F32" s="74">
        <v>2</v>
      </c>
      <c r="G32" s="73">
        <v>1</v>
      </c>
      <c r="H32" s="73">
        <v>1</v>
      </c>
      <c r="I32" s="73">
        <v>1</v>
      </c>
      <c r="J32" s="87">
        <v>1</v>
      </c>
      <c r="K32" s="74">
        <v>2</v>
      </c>
      <c r="L32" s="73">
        <v>5</v>
      </c>
      <c r="M32" s="73">
        <v>4</v>
      </c>
      <c r="N32" s="73">
        <v>1</v>
      </c>
      <c r="O32" s="73">
        <v>3</v>
      </c>
      <c r="P32" s="73">
        <v>4</v>
      </c>
      <c r="Q32" s="73"/>
      <c r="R32" s="73">
        <v>5</v>
      </c>
      <c r="S32" s="73">
        <v>1</v>
      </c>
      <c r="T32" s="73">
        <v>2</v>
      </c>
      <c r="U32" s="87">
        <v>2</v>
      </c>
      <c r="V32" s="87">
        <v>4</v>
      </c>
      <c r="W32" s="87">
        <v>2</v>
      </c>
      <c r="X32" s="87">
        <v>4</v>
      </c>
      <c r="Y32" s="87">
        <v>4</v>
      </c>
      <c r="Z32" s="74">
        <v>234</v>
      </c>
      <c r="AA32" s="73">
        <v>45</v>
      </c>
      <c r="AB32" s="73">
        <v>345</v>
      </c>
      <c r="AC32" s="156">
        <v>123</v>
      </c>
      <c r="AD32" s="87">
        <v>245</v>
      </c>
      <c r="AE32" s="109">
        <f t="shared" si="0"/>
        <v>22</v>
      </c>
      <c r="AF32" s="46" t="s">
        <v>182</v>
      </c>
      <c r="AG32" s="45" t="s">
        <v>182</v>
      </c>
      <c r="AH32" s="45">
        <v>4</v>
      </c>
      <c r="AI32" s="84">
        <v>5</v>
      </c>
      <c r="AJ32" s="84" t="s">
        <v>182</v>
      </c>
      <c r="AK32" s="161">
        <f t="shared" si="1"/>
        <v>9</v>
      </c>
      <c r="AL32" s="166">
        <f t="shared" si="2"/>
        <v>31</v>
      </c>
      <c r="AM32" s="170" t="s">
        <v>186</v>
      </c>
    </row>
    <row r="33" spans="1:39" x14ac:dyDescent="0.25">
      <c r="A33" s="80">
        <f t="shared" si="3"/>
        <v>30</v>
      </c>
      <c r="B33" s="125" t="str">
        <f>CONCATENATE(VLOOKUP($E33,'[1]9-11 классы'!$B:$H,2,FALSE)," ",VLOOKUP($E33,'[1]9-11 классы'!$B:$H,3,FALSE)," ",VLOOKUP($E33,'[1]9-11 классы'!$B:$H,4,FALSE))</f>
        <v>Давыдов Савелий Эдуардович</v>
      </c>
      <c r="C33" s="125" t="str">
        <f>VLOOKUP($E33,'[1]9-11 классы'!$B:$H,7,FALSE)</f>
        <v>Лицей 10</v>
      </c>
      <c r="D33" s="133" t="str">
        <f>VLOOKUP($E33,'[1]9-11 классы'!$B:$H,6,FALSE)</f>
        <v>9б</v>
      </c>
      <c r="E33" s="69" t="s">
        <v>176</v>
      </c>
      <c r="F33" s="74">
        <v>1</v>
      </c>
      <c r="G33" s="73">
        <v>1</v>
      </c>
      <c r="H33" s="73">
        <v>1</v>
      </c>
      <c r="I33" s="73">
        <v>1</v>
      </c>
      <c r="J33" s="87">
        <v>2</v>
      </c>
      <c r="K33" s="74">
        <v>2</v>
      </c>
      <c r="L33" s="73">
        <v>4</v>
      </c>
      <c r="M33" s="73">
        <v>4</v>
      </c>
      <c r="N33" s="73">
        <v>1</v>
      </c>
      <c r="O33" s="73">
        <v>3</v>
      </c>
      <c r="P33" s="73">
        <v>4</v>
      </c>
      <c r="Q33" s="73"/>
      <c r="R33" s="73">
        <v>2</v>
      </c>
      <c r="S33" s="73">
        <v>1</v>
      </c>
      <c r="T33" s="73">
        <v>5</v>
      </c>
      <c r="U33" s="87">
        <v>3</v>
      </c>
      <c r="V33" s="87">
        <v>4</v>
      </c>
      <c r="W33" s="87">
        <v>3</v>
      </c>
      <c r="X33" s="87">
        <v>3</v>
      </c>
      <c r="Y33" s="87">
        <v>4</v>
      </c>
      <c r="Z33" s="74">
        <v>35</v>
      </c>
      <c r="AA33" s="73">
        <v>45</v>
      </c>
      <c r="AB33" s="73">
        <v>45</v>
      </c>
      <c r="AC33" s="73">
        <v>35</v>
      </c>
      <c r="AD33" s="87">
        <v>25</v>
      </c>
      <c r="AE33" s="109">
        <f t="shared" si="0"/>
        <v>30</v>
      </c>
      <c r="AF33" s="46">
        <v>1</v>
      </c>
      <c r="AG33" s="45" t="s">
        <v>182</v>
      </c>
      <c r="AH33" s="45">
        <v>0</v>
      </c>
      <c r="AI33" s="84">
        <v>0</v>
      </c>
      <c r="AJ33" s="84">
        <v>0</v>
      </c>
      <c r="AK33" s="161">
        <f t="shared" si="1"/>
        <v>1</v>
      </c>
      <c r="AL33" s="166">
        <f t="shared" si="2"/>
        <v>31</v>
      </c>
      <c r="AM33" s="170" t="s">
        <v>186</v>
      </c>
    </row>
    <row r="34" spans="1:39" x14ac:dyDescent="0.25">
      <c r="A34" s="80">
        <f t="shared" si="3"/>
        <v>31</v>
      </c>
      <c r="B34" s="125" t="str">
        <f>CONCATENATE(VLOOKUP($E34,'[1]9-11 классы'!$B:$H,2,FALSE)," ",VLOOKUP($E34,'[1]9-11 классы'!$B:$H,3,FALSE)," ",VLOOKUP($E34,'[1]9-11 классы'!$B:$H,4,FALSE))</f>
        <v>Иванова Марина Андреевна</v>
      </c>
      <c r="C34" s="125" t="str">
        <f>VLOOKUP($E34,'[1]9-11 классы'!$B:$H,7,FALSE)</f>
        <v>Гимназия 17</v>
      </c>
      <c r="D34" s="133" t="str">
        <f>VLOOKUP($E34,'[1]9-11 классы'!$B:$H,6,FALSE)</f>
        <v>10а</v>
      </c>
      <c r="E34" s="69" t="s">
        <v>127</v>
      </c>
      <c r="F34" s="74">
        <v>2</v>
      </c>
      <c r="G34" s="73">
        <v>2</v>
      </c>
      <c r="H34" s="73">
        <v>2</v>
      </c>
      <c r="I34" s="73">
        <v>1</v>
      </c>
      <c r="J34" s="87">
        <v>2</v>
      </c>
      <c r="K34" s="74">
        <v>2</v>
      </c>
      <c r="L34" s="73">
        <v>2</v>
      </c>
      <c r="M34" s="73">
        <v>4</v>
      </c>
      <c r="N34" s="73">
        <v>1</v>
      </c>
      <c r="O34" s="73">
        <v>3</v>
      </c>
      <c r="P34" s="73">
        <v>1</v>
      </c>
      <c r="Q34" s="73"/>
      <c r="R34" s="73">
        <v>2</v>
      </c>
      <c r="S34" s="73">
        <v>1</v>
      </c>
      <c r="T34" s="73">
        <v>3</v>
      </c>
      <c r="U34" s="87">
        <v>4</v>
      </c>
      <c r="V34" s="87">
        <v>4</v>
      </c>
      <c r="W34" s="87">
        <v>1</v>
      </c>
      <c r="X34" s="87">
        <v>2</v>
      </c>
      <c r="Y34" s="87">
        <v>3</v>
      </c>
      <c r="Z34" s="74">
        <v>35</v>
      </c>
      <c r="AA34" s="73">
        <v>234</v>
      </c>
      <c r="AB34" s="73">
        <v>35</v>
      </c>
      <c r="AC34" s="156">
        <v>15</v>
      </c>
      <c r="AD34" s="87">
        <v>245</v>
      </c>
      <c r="AE34" s="109">
        <f t="shared" si="0"/>
        <v>25</v>
      </c>
      <c r="AF34" s="46">
        <v>2</v>
      </c>
      <c r="AG34" s="45">
        <v>1</v>
      </c>
      <c r="AH34" s="45">
        <v>1</v>
      </c>
      <c r="AI34" s="84" t="s">
        <v>182</v>
      </c>
      <c r="AJ34" s="84">
        <v>0</v>
      </c>
      <c r="AK34" s="161">
        <f t="shared" si="1"/>
        <v>4</v>
      </c>
      <c r="AL34" s="166">
        <f t="shared" si="2"/>
        <v>29</v>
      </c>
      <c r="AM34" s="170" t="s">
        <v>186</v>
      </c>
    </row>
    <row r="35" spans="1:39" x14ac:dyDescent="0.25">
      <c r="A35" s="80">
        <f t="shared" si="3"/>
        <v>32</v>
      </c>
      <c r="B35" s="125" t="str">
        <f>CONCATENATE(VLOOKUP($E35,'[1]9-11 классы'!$B:$H,2,FALSE)," ",VLOOKUP($E35,'[1]9-11 классы'!$B:$H,3,FALSE)," ",VLOOKUP($E35,'[1]9-11 классы'!$B:$H,4,FALSE))</f>
        <v>Макаров Герман Михайлович</v>
      </c>
      <c r="C35" s="125" t="str">
        <f>VLOOKUP($E35,'[1]9-11 классы'!$B:$H,7,FALSE)</f>
        <v>Школа 146</v>
      </c>
      <c r="D35" s="133" t="str">
        <f>VLOOKUP($E35,'[1]9-11 классы'!$B:$H,6,FALSE)</f>
        <v>10 Г</v>
      </c>
      <c r="E35" s="69" t="s">
        <v>164</v>
      </c>
      <c r="F35" s="74">
        <v>1</v>
      </c>
      <c r="G35" s="73">
        <v>1</v>
      </c>
      <c r="H35" s="73">
        <v>1</v>
      </c>
      <c r="I35" s="73">
        <v>1</v>
      </c>
      <c r="J35" s="87">
        <v>2</v>
      </c>
      <c r="K35" s="74">
        <v>2</v>
      </c>
      <c r="L35" s="73">
        <v>5</v>
      </c>
      <c r="M35" s="73">
        <v>4</v>
      </c>
      <c r="N35" s="73">
        <v>1</v>
      </c>
      <c r="O35" s="73">
        <v>3</v>
      </c>
      <c r="P35" s="73">
        <v>4</v>
      </c>
      <c r="Q35" s="73"/>
      <c r="R35" s="73">
        <v>2</v>
      </c>
      <c r="S35" s="73">
        <v>1</v>
      </c>
      <c r="T35" s="73">
        <v>2</v>
      </c>
      <c r="U35" s="87">
        <v>4</v>
      </c>
      <c r="V35" s="87">
        <v>3</v>
      </c>
      <c r="W35" s="87">
        <v>3</v>
      </c>
      <c r="X35" s="87">
        <v>4</v>
      </c>
      <c r="Y35" s="87">
        <v>3</v>
      </c>
      <c r="Z35" s="74">
        <v>12345</v>
      </c>
      <c r="AA35" s="73">
        <v>14</v>
      </c>
      <c r="AB35" s="73">
        <v>2</v>
      </c>
      <c r="AC35" s="156">
        <v>2</v>
      </c>
      <c r="AD35" s="87">
        <v>2</v>
      </c>
      <c r="AE35" s="109">
        <f t="shared" si="0"/>
        <v>23</v>
      </c>
      <c r="AF35" s="46">
        <v>0</v>
      </c>
      <c r="AG35" s="45">
        <v>0</v>
      </c>
      <c r="AH35" s="45" t="s">
        <v>182</v>
      </c>
      <c r="AI35" s="84">
        <v>5</v>
      </c>
      <c r="AJ35" s="84" t="s">
        <v>182</v>
      </c>
      <c r="AK35" s="161">
        <f t="shared" si="1"/>
        <v>5</v>
      </c>
      <c r="AL35" s="166">
        <f t="shared" si="2"/>
        <v>28</v>
      </c>
      <c r="AM35" s="170" t="s">
        <v>186</v>
      </c>
    </row>
    <row r="36" spans="1:39" s="1" customFormat="1" x14ac:dyDescent="0.25">
      <c r="A36" s="80">
        <f t="shared" si="3"/>
        <v>33</v>
      </c>
      <c r="B36" s="125" t="str">
        <f>CONCATENATE(VLOOKUP($E36,'[1]9-11 классы'!$B:$H,2,FALSE)," ",VLOOKUP($E36,'[1]9-11 классы'!$B:$H,3,FALSE)," ",VLOOKUP($E36,'[1]9-11 классы'!$B:$H,4,FALSE))</f>
        <v>Бобров Андрей Владимирович</v>
      </c>
      <c r="C36" s="125" t="str">
        <f>VLOOKUP($E36,'[1]9-11 классы'!$B:$H,7,FALSE)</f>
        <v>Гимназия 2</v>
      </c>
      <c r="D36" s="133" t="str">
        <f>VLOOKUP($E36,'[1]9-11 классы'!$B:$H,6,FALSE)</f>
        <v>10в</v>
      </c>
      <c r="E36" s="69" t="s">
        <v>129</v>
      </c>
      <c r="F36" s="74">
        <v>2</v>
      </c>
      <c r="G36" s="73">
        <v>1</v>
      </c>
      <c r="H36" s="73">
        <v>1</v>
      </c>
      <c r="I36" s="73">
        <v>2</v>
      </c>
      <c r="J36" s="87">
        <v>2</v>
      </c>
      <c r="K36" s="74">
        <v>2</v>
      </c>
      <c r="L36" s="73">
        <v>4</v>
      </c>
      <c r="M36" s="73">
        <v>4</v>
      </c>
      <c r="N36" s="73">
        <v>1</v>
      </c>
      <c r="O36" s="73">
        <v>1</v>
      </c>
      <c r="P36" s="73">
        <v>4</v>
      </c>
      <c r="Q36" s="73"/>
      <c r="R36" s="73">
        <v>2</v>
      </c>
      <c r="S36" s="73">
        <v>1</v>
      </c>
      <c r="T36" s="73">
        <v>2</v>
      </c>
      <c r="U36" s="87">
        <v>3</v>
      </c>
      <c r="V36" s="87">
        <v>4</v>
      </c>
      <c r="W36" s="87">
        <v>2</v>
      </c>
      <c r="X36" s="87">
        <v>5</v>
      </c>
      <c r="Y36" s="87">
        <v>4</v>
      </c>
      <c r="Z36" s="74">
        <v>134</v>
      </c>
      <c r="AA36" s="73">
        <v>124</v>
      </c>
      <c r="AB36" s="73">
        <v>35</v>
      </c>
      <c r="AC36" s="73">
        <v>35</v>
      </c>
      <c r="AD36" s="87">
        <v>23</v>
      </c>
      <c r="AE36" s="109">
        <f t="shared" ref="AE36:AE67" si="4">1*(SUM(IF(F36=$F$2,1,0),IF(G36=$G$2,1,0),IF(H36=$H$2,1,0),IF(I36=$I$2,1,0),IF(J36=$J$2,1,0))+2*SUM(IF(K36=$K$2,1,0),IF(L36=$L$2,1,0),IF(M36=$M$2,1,0),IF(N36=$N$2,1,0),IF(O36=$O$2,1,0),IF(P36=$P$2,1,0),IF(Q36=$Q$2,1,0),IF(R36=$R$2,1,0),IF(S36=$S$2,1,0),IF(T36=$T$2,1,0),IF(U36=$U$2,1,0),IF(V36=$V$2,1,0),IF(W36=$W$2,1,0),IF(X36=$X$2,1,0),IF(Y36=$Y$2,1,0))+3*SUM(IF(Z36=$Z$2,1,0),IF(AA36=$AA$2,1,0),IF(AB36=$AB$2,1,0),OR(IF(AC36=$AC$2,1,0),IF(AC36=$AC$1,1,0)),IF(AD36=$AD$2,1,0)))</f>
        <v>25</v>
      </c>
      <c r="AF36" s="46">
        <v>2</v>
      </c>
      <c r="AG36" s="45" t="s">
        <v>182</v>
      </c>
      <c r="AH36" s="45">
        <v>0</v>
      </c>
      <c r="AI36" s="84" t="s">
        <v>182</v>
      </c>
      <c r="AJ36" s="84">
        <v>0</v>
      </c>
      <c r="AK36" s="161">
        <f t="shared" ref="AK36:AK67" si="5">SUM(AF36:AJ36)</f>
        <v>2</v>
      </c>
      <c r="AL36" s="166">
        <f t="shared" ref="AL36:AL67" si="6">AE36+AK36</f>
        <v>27</v>
      </c>
      <c r="AM36" s="170" t="s">
        <v>186</v>
      </c>
    </row>
    <row r="37" spans="1:39" x14ac:dyDescent="0.25">
      <c r="A37" s="80">
        <f t="shared" ref="A37:A68" si="7">A36+1</f>
        <v>34</v>
      </c>
      <c r="B37" s="125" t="str">
        <f>CONCATENATE(VLOOKUP($E37,'[1]9-11 классы'!$B:$H,2,FALSE)," ",VLOOKUP($E37,'[1]9-11 классы'!$B:$H,3,FALSE)," ",VLOOKUP($E37,'[1]9-11 классы'!$B:$H,4,FALSE))</f>
        <v>Сытин Антон Витальевич</v>
      </c>
      <c r="C37" s="125" t="str">
        <f>VLOOKUP($E37,'[1]9-11 классы'!$B:$H,7,FALSE)</f>
        <v>Гимназия 17</v>
      </c>
      <c r="D37" s="133">
        <f>VLOOKUP($E37,'[1]9-11 классы'!$B:$H,6,FALSE)</f>
        <v>10</v>
      </c>
      <c r="E37" s="69" t="s">
        <v>167</v>
      </c>
      <c r="F37" s="74">
        <v>2</v>
      </c>
      <c r="G37" s="73">
        <v>1</v>
      </c>
      <c r="H37" s="73">
        <v>2</v>
      </c>
      <c r="I37" s="73">
        <v>1</v>
      </c>
      <c r="J37" s="87">
        <v>2</v>
      </c>
      <c r="K37" s="74">
        <v>2</v>
      </c>
      <c r="L37" s="73">
        <v>2</v>
      </c>
      <c r="M37" s="73">
        <v>4</v>
      </c>
      <c r="N37" s="73">
        <v>1</v>
      </c>
      <c r="O37" s="73">
        <v>3</v>
      </c>
      <c r="P37" s="73">
        <v>4</v>
      </c>
      <c r="Q37" s="73"/>
      <c r="R37" s="73">
        <v>2</v>
      </c>
      <c r="S37" s="73">
        <v>1</v>
      </c>
      <c r="T37" s="73">
        <v>2</v>
      </c>
      <c r="U37" s="87">
        <v>3</v>
      </c>
      <c r="V37" s="87">
        <v>4</v>
      </c>
      <c r="W37" s="87">
        <v>4</v>
      </c>
      <c r="X37" s="87">
        <v>4</v>
      </c>
      <c r="Y37" s="87">
        <v>3</v>
      </c>
      <c r="Z37" s="74">
        <v>2345</v>
      </c>
      <c r="AA37" s="73">
        <v>235</v>
      </c>
      <c r="AB37" s="73">
        <v>245</v>
      </c>
      <c r="AC37" s="156">
        <v>345</v>
      </c>
      <c r="AD37" s="87">
        <v>245</v>
      </c>
      <c r="AE37" s="109">
        <f t="shared" si="4"/>
        <v>24</v>
      </c>
      <c r="AF37" s="46">
        <v>2</v>
      </c>
      <c r="AG37" s="45" t="s">
        <v>182</v>
      </c>
      <c r="AH37" s="45">
        <v>1</v>
      </c>
      <c r="AI37" s="84">
        <v>0</v>
      </c>
      <c r="AJ37" s="84">
        <v>0</v>
      </c>
      <c r="AK37" s="161">
        <f t="shared" si="5"/>
        <v>3</v>
      </c>
      <c r="AL37" s="166">
        <f t="shared" si="6"/>
        <v>27</v>
      </c>
      <c r="AM37" s="170" t="s">
        <v>186</v>
      </c>
    </row>
    <row r="38" spans="1:39" x14ac:dyDescent="0.25">
      <c r="A38" s="80">
        <f t="shared" si="7"/>
        <v>35</v>
      </c>
      <c r="B38" s="125" t="str">
        <f>CONCATENATE(VLOOKUP($E38,'[1]9-11 классы'!$B:$H,2,FALSE)," ",VLOOKUP($E38,'[1]9-11 классы'!$B:$H,3,FALSE)," ",VLOOKUP($E38,'[1]9-11 классы'!$B:$H,4,FALSE))</f>
        <v>Миляков Илья Васильевич</v>
      </c>
      <c r="C38" s="125" t="str">
        <f>VLOOKUP($E38,'[1]9-11 классы'!$B:$H,7,FALSE)</f>
        <v>Гимназия 17</v>
      </c>
      <c r="D38" s="133">
        <f>VLOOKUP($E38,'[1]9-11 классы'!$B:$H,6,FALSE)</f>
        <v>9</v>
      </c>
      <c r="E38" s="69" t="s">
        <v>180</v>
      </c>
      <c r="F38" s="74">
        <v>2</v>
      </c>
      <c r="G38" s="73">
        <v>1</v>
      </c>
      <c r="H38" s="73">
        <v>2</v>
      </c>
      <c r="I38" s="73">
        <v>1</v>
      </c>
      <c r="J38" s="87">
        <v>2</v>
      </c>
      <c r="K38" s="74">
        <v>2</v>
      </c>
      <c r="L38" s="73">
        <v>2</v>
      </c>
      <c r="M38" s="73">
        <v>4</v>
      </c>
      <c r="N38" s="73">
        <v>1</v>
      </c>
      <c r="O38" s="73">
        <v>3</v>
      </c>
      <c r="P38" s="73">
        <v>4</v>
      </c>
      <c r="Q38" s="73"/>
      <c r="R38" s="73">
        <v>1</v>
      </c>
      <c r="S38" s="73">
        <v>1</v>
      </c>
      <c r="T38" s="73">
        <v>3</v>
      </c>
      <c r="U38" s="87">
        <v>4</v>
      </c>
      <c r="V38" s="87">
        <v>5</v>
      </c>
      <c r="W38" s="87">
        <v>3</v>
      </c>
      <c r="X38" s="87">
        <v>1</v>
      </c>
      <c r="Y38" s="87">
        <v>3</v>
      </c>
      <c r="Z38" s="74">
        <v>2345</v>
      </c>
      <c r="AA38" s="73">
        <v>45</v>
      </c>
      <c r="AB38" s="73">
        <v>24</v>
      </c>
      <c r="AC38" s="156">
        <v>14</v>
      </c>
      <c r="AD38" s="87">
        <v>2</v>
      </c>
      <c r="AE38" s="109">
        <f t="shared" si="4"/>
        <v>24</v>
      </c>
      <c r="AF38" s="46">
        <v>2</v>
      </c>
      <c r="AG38" s="45">
        <v>0</v>
      </c>
      <c r="AH38" s="45">
        <v>1</v>
      </c>
      <c r="AI38" s="84">
        <v>0</v>
      </c>
      <c r="AJ38" s="84">
        <v>0</v>
      </c>
      <c r="AK38" s="161">
        <f t="shared" si="5"/>
        <v>3</v>
      </c>
      <c r="AL38" s="166">
        <f t="shared" si="6"/>
        <v>27</v>
      </c>
      <c r="AM38" s="170" t="s">
        <v>186</v>
      </c>
    </row>
    <row r="39" spans="1:39" x14ac:dyDescent="0.25">
      <c r="A39" s="80">
        <f t="shared" si="7"/>
        <v>36</v>
      </c>
      <c r="B39" s="125" t="str">
        <f>CONCATENATE(VLOOKUP($E39,'[1]9-11 классы'!$B:$H,2,FALSE)," ",VLOOKUP($E39,'[1]9-11 классы'!$B:$H,3,FALSE)," ",VLOOKUP($E39,'[1]9-11 классы'!$B:$H,4,FALSE))</f>
        <v>Беляева Алла Алексеевна</v>
      </c>
      <c r="C39" s="125" t="str">
        <f>VLOOKUP($E39,'[1]9-11 классы'!$B:$H,7,FALSE)</f>
        <v>Гимназия 2</v>
      </c>
      <c r="D39" s="133" t="str">
        <f>VLOOKUP($E39,'[1]9-11 классы'!$B:$H,6,FALSE)</f>
        <v>9 "В"</v>
      </c>
      <c r="E39" s="69" t="s">
        <v>139</v>
      </c>
      <c r="F39" s="74">
        <v>2</v>
      </c>
      <c r="G39" s="73">
        <v>1</v>
      </c>
      <c r="H39" s="73">
        <v>2</v>
      </c>
      <c r="I39" s="73">
        <v>1</v>
      </c>
      <c r="J39" s="87">
        <v>1</v>
      </c>
      <c r="K39" s="74">
        <v>1</v>
      </c>
      <c r="L39" s="73">
        <v>2</v>
      </c>
      <c r="M39" s="73">
        <v>4</v>
      </c>
      <c r="N39" s="73">
        <v>1</v>
      </c>
      <c r="O39" s="73">
        <v>3</v>
      </c>
      <c r="P39" s="73">
        <v>4</v>
      </c>
      <c r="Q39" s="73"/>
      <c r="R39" s="73">
        <v>2</v>
      </c>
      <c r="S39" s="73">
        <v>4</v>
      </c>
      <c r="T39" s="73">
        <v>3</v>
      </c>
      <c r="U39" s="87">
        <v>1</v>
      </c>
      <c r="V39" s="87">
        <v>5</v>
      </c>
      <c r="W39" s="87">
        <v>2</v>
      </c>
      <c r="X39" s="87">
        <v>4</v>
      </c>
      <c r="Y39" s="87">
        <v>2</v>
      </c>
      <c r="Z39" s="74">
        <v>23</v>
      </c>
      <c r="AA39" s="73">
        <v>15</v>
      </c>
      <c r="AB39" s="73">
        <v>24</v>
      </c>
      <c r="AC39" s="156">
        <v>12</v>
      </c>
      <c r="AD39" s="87">
        <v>25</v>
      </c>
      <c r="AE39" s="109">
        <f t="shared" si="4"/>
        <v>25</v>
      </c>
      <c r="AF39" s="46">
        <v>2</v>
      </c>
      <c r="AG39" s="45">
        <v>0</v>
      </c>
      <c r="AH39" s="45">
        <v>0</v>
      </c>
      <c r="AI39" s="84">
        <v>0</v>
      </c>
      <c r="AJ39" s="84">
        <v>0</v>
      </c>
      <c r="AK39" s="161">
        <f t="shared" si="5"/>
        <v>2</v>
      </c>
      <c r="AL39" s="166">
        <f t="shared" si="6"/>
        <v>27</v>
      </c>
      <c r="AM39" s="170" t="s">
        <v>186</v>
      </c>
    </row>
    <row r="40" spans="1:39" x14ac:dyDescent="0.25">
      <c r="A40" s="80">
        <f t="shared" si="7"/>
        <v>37</v>
      </c>
      <c r="B40" s="125" t="str">
        <f>CONCATENATE(VLOOKUP($E40,'[1]9-11 классы'!$B:$H,2,FALSE)," ",VLOOKUP($E40,'[1]9-11 классы'!$B:$H,3,FALSE)," ",VLOOKUP($E40,'[1]9-11 классы'!$B:$H,4,FALSE))</f>
        <v>Лисицына Александра Константиновна</v>
      </c>
      <c r="C40" s="125" t="str">
        <f>VLOOKUP($E40,'[1]9-11 классы'!$B:$H,7,FALSE)</f>
        <v>Гимназия 2</v>
      </c>
      <c r="D40" s="133" t="str">
        <f>VLOOKUP($E40,'[1]9-11 классы'!$B:$H,6,FALSE)</f>
        <v>10 А</v>
      </c>
      <c r="E40" s="69" t="s">
        <v>112</v>
      </c>
      <c r="F40" s="74">
        <v>2</v>
      </c>
      <c r="G40" s="73">
        <v>1</v>
      </c>
      <c r="H40" s="73">
        <v>1</v>
      </c>
      <c r="I40" s="73">
        <v>1</v>
      </c>
      <c r="J40" s="87">
        <v>2</v>
      </c>
      <c r="K40" s="74">
        <v>2</v>
      </c>
      <c r="L40" s="73">
        <v>2</v>
      </c>
      <c r="M40" s="73">
        <v>4</v>
      </c>
      <c r="N40" s="73">
        <v>1</v>
      </c>
      <c r="O40" s="73">
        <v>3</v>
      </c>
      <c r="P40" s="73">
        <v>2</v>
      </c>
      <c r="Q40" s="73"/>
      <c r="R40" s="73">
        <v>4</v>
      </c>
      <c r="S40" s="73">
        <v>1</v>
      </c>
      <c r="T40" s="73">
        <v>2</v>
      </c>
      <c r="U40" s="87">
        <v>5</v>
      </c>
      <c r="V40" s="87">
        <v>4</v>
      </c>
      <c r="W40" s="87">
        <v>3</v>
      </c>
      <c r="X40" s="87">
        <v>4</v>
      </c>
      <c r="Y40" s="87">
        <v>2</v>
      </c>
      <c r="Z40" s="74">
        <v>35</v>
      </c>
      <c r="AA40" s="73">
        <v>15</v>
      </c>
      <c r="AB40" s="73">
        <v>145</v>
      </c>
      <c r="AC40" s="156">
        <v>45</v>
      </c>
      <c r="AD40" s="87">
        <v>25</v>
      </c>
      <c r="AE40" s="109">
        <f t="shared" si="4"/>
        <v>27</v>
      </c>
      <c r="AF40" s="46">
        <v>0</v>
      </c>
      <c r="AG40" s="45" t="s">
        <v>182</v>
      </c>
      <c r="AH40" s="45" t="s">
        <v>182</v>
      </c>
      <c r="AI40" s="84">
        <v>0</v>
      </c>
      <c r="AJ40" s="84">
        <v>0</v>
      </c>
      <c r="AK40" s="161">
        <f t="shared" si="5"/>
        <v>0</v>
      </c>
      <c r="AL40" s="166">
        <f t="shared" si="6"/>
        <v>27</v>
      </c>
      <c r="AM40" s="170" t="s">
        <v>186</v>
      </c>
    </row>
    <row r="41" spans="1:39" x14ac:dyDescent="0.25">
      <c r="A41" s="80">
        <f t="shared" si="7"/>
        <v>38</v>
      </c>
      <c r="B41" s="125" t="str">
        <f>CONCATENATE(VLOOKUP($E41,'[1]9-11 классы'!$B:$H,2,FALSE)," ",VLOOKUP($E41,'[1]9-11 классы'!$B:$H,3,FALSE)," ",VLOOKUP($E41,'[1]9-11 классы'!$B:$H,4,FALSE))</f>
        <v>Надежина Полина Романовна</v>
      </c>
      <c r="C41" s="125" t="str">
        <f>VLOOKUP($E41,'[1]9-11 классы'!$B:$H,7,FALSE)</f>
        <v>Гимназия 17</v>
      </c>
      <c r="D41" s="133">
        <f>VLOOKUP($E41,'[1]9-11 классы'!$B:$H,6,FALSE)</f>
        <v>10</v>
      </c>
      <c r="E41" s="69" t="s">
        <v>172</v>
      </c>
      <c r="F41" s="74">
        <v>1</v>
      </c>
      <c r="G41" s="73">
        <v>1</v>
      </c>
      <c r="H41" s="73">
        <v>2</v>
      </c>
      <c r="I41" s="73">
        <v>1</v>
      </c>
      <c r="J41" s="87">
        <v>2</v>
      </c>
      <c r="K41" s="74">
        <v>2</v>
      </c>
      <c r="L41" s="73">
        <v>2</v>
      </c>
      <c r="M41" s="73">
        <v>4</v>
      </c>
      <c r="N41" s="73">
        <v>5</v>
      </c>
      <c r="O41" s="73">
        <v>2</v>
      </c>
      <c r="P41" s="73">
        <v>3</v>
      </c>
      <c r="Q41" s="73"/>
      <c r="R41" s="73">
        <v>1</v>
      </c>
      <c r="S41" s="73">
        <v>1</v>
      </c>
      <c r="T41" s="73">
        <v>3</v>
      </c>
      <c r="U41" s="87">
        <v>1</v>
      </c>
      <c r="V41" s="87">
        <v>4</v>
      </c>
      <c r="W41" s="87">
        <v>3</v>
      </c>
      <c r="X41" s="87">
        <v>2</v>
      </c>
      <c r="Y41" s="87">
        <v>3</v>
      </c>
      <c r="Z41" s="74">
        <v>235</v>
      </c>
      <c r="AA41" s="73">
        <v>34</v>
      </c>
      <c r="AB41" s="73">
        <v>34</v>
      </c>
      <c r="AC41" s="156">
        <v>23</v>
      </c>
      <c r="AD41" s="87">
        <v>125</v>
      </c>
      <c r="AE41" s="109">
        <f t="shared" si="4"/>
        <v>19</v>
      </c>
      <c r="AF41" s="46">
        <v>1</v>
      </c>
      <c r="AG41" s="45">
        <v>0</v>
      </c>
      <c r="AH41" s="45">
        <v>1</v>
      </c>
      <c r="AI41" s="84">
        <v>5</v>
      </c>
      <c r="AJ41" s="84">
        <v>0</v>
      </c>
      <c r="AK41" s="161">
        <f t="shared" si="5"/>
        <v>7</v>
      </c>
      <c r="AL41" s="166">
        <f t="shared" si="6"/>
        <v>26</v>
      </c>
      <c r="AM41" s="170" t="s">
        <v>186</v>
      </c>
    </row>
    <row r="42" spans="1:39" x14ac:dyDescent="0.25">
      <c r="A42" s="80">
        <f t="shared" si="7"/>
        <v>39</v>
      </c>
      <c r="B42" s="125" t="str">
        <f>CONCATENATE(VLOOKUP($E42,'[1]9-11 классы'!$B:$H,2,FALSE)," ",VLOOKUP($E42,'[1]9-11 классы'!$B:$H,3,FALSE)," ",VLOOKUP($E42,'[1]9-11 классы'!$B:$H,4,FALSE))</f>
        <v>Полыгалова Ангелина Сергеевна</v>
      </c>
      <c r="C42" s="125" t="str">
        <f>VLOOKUP($E42,'[1]9-11 классы'!$B:$H,7,FALSE)</f>
        <v>Школа 145</v>
      </c>
      <c r="D42" s="133">
        <f>VLOOKUP($E42,'[1]9-11 классы'!$B:$H,6,FALSE)</f>
        <v>10</v>
      </c>
      <c r="E42" s="69" t="s">
        <v>145</v>
      </c>
      <c r="F42" s="74">
        <v>2</v>
      </c>
      <c r="G42" s="73">
        <v>2</v>
      </c>
      <c r="H42" s="73">
        <v>2</v>
      </c>
      <c r="I42" s="73">
        <v>1</v>
      </c>
      <c r="J42" s="87">
        <v>2</v>
      </c>
      <c r="K42" s="74">
        <v>2</v>
      </c>
      <c r="L42" s="73">
        <v>2</v>
      </c>
      <c r="M42" s="73">
        <v>4</v>
      </c>
      <c r="N42" s="73">
        <v>1</v>
      </c>
      <c r="O42" s="73">
        <v>5</v>
      </c>
      <c r="P42" s="73">
        <v>4</v>
      </c>
      <c r="Q42" s="73"/>
      <c r="R42" s="73">
        <v>2</v>
      </c>
      <c r="S42" s="73">
        <v>5</v>
      </c>
      <c r="T42" s="73">
        <v>1</v>
      </c>
      <c r="U42" s="87">
        <v>1</v>
      </c>
      <c r="V42" s="87">
        <v>4</v>
      </c>
      <c r="W42" s="87">
        <v>3</v>
      </c>
      <c r="X42" s="87">
        <v>4</v>
      </c>
      <c r="Y42" s="87">
        <v>3</v>
      </c>
      <c r="Z42" s="74">
        <v>234</v>
      </c>
      <c r="AA42" s="73">
        <v>15</v>
      </c>
      <c r="AB42" s="73">
        <v>124</v>
      </c>
      <c r="AC42" s="156">
        <v>13</v>
      </c>
      <c r="AD42" s="87">
        <v>2</v>
      </c>
      <c r="AE42" s="109">
        <f t="shared" si="4"/>
        <v>26</v>
      </c>
      <c r="AF42" s="46">
        <v>0</v>
      </c>
      <c r="AG42" s="45" t="s">
        <v>182</v>
      </c>
      <c r="AH42" s="45" t="s">
        <v>182</v>
      </c>
      <c r="AI42" s="84" t="s">
        <v>182</v>
      </c>
      <c r="AJ42" s="84" t="s">
        <v>182</v>
      </c>
      <c r="AK42" s="161">
        <f t="shared" si="5"/>
        <v>0</v>
      </c>
      <c r="AL42" s="166">
        <f t="shared" si="6"/>
        <v>26</v>
      </c>
      <c r="AM42" s="170" t="s">
        <v>186</v>
      </c>
    </row>
    <row r="43" spans="1:39" x14ac:dyDescent="0.25">
      <c r="A43" s="80">
        <f t="shared" si="7"/>
        <v>40</v>
      </c>
      <c r="B43" s="125" t="str">
        <f>CONCATENATE(VLOOKUP($E43,'[1]9-11 классы'!$B:$H,2,FALSE)," ",VLOOKUP($E43,'[1]9-11 классы'!$B:$H,3,FALSE)," ",VLOOKUP($E43,'[1]9-11 классы'!$B:$H,4,FALSE))</f>
        <v>Гладилов Олег Александрович</v>
      </c>
      <c r="C43" s="125" t="str">
        <f>VLOOKUP($E43,'[1]9-11 классы'!$B:$H,7,FALSE)</f>
        <v>Лицей 10</v>
      </c>
      <c r="D43" s="133">
        <f>VLOOKUP($E43,'[1]9-11 классы'!$B:$H,6,FALSE)</f>
        <v>10</v>
      </c>
      <c r="E43" s="69" t="s">
        <v>158</v>
      </c>
      <c r="F43" s="74">
        <v>2</v>
      </c>
      <c r="G43" s="73">
        <v>2</v>
      </c>
      <c r="H43" s="73">
        <v>1</v>
      </c>
      <c r="I43" s="73">
        <v>1</v>
      </c>
      <c r="J43" s="87">
        <v>2</v>
      </c>
      <c r="K43" s="74">
        <v>2</v>
      </c>
      <c r="L43" s="73">
        <v>2</v>
      </c>
      <c r="M43" s="73">
        <v>4</v>
      </c>
      <c r="N43" s="73">
        <v>1</v>
      </c>
      <c r="O43" s="73">
        <v>2</v>
      </c>
      <c r="P43" s="73">
        <v>4</v>
      </c>
      <c r="Q43" s="73"/>
      <c r="R43" s="73">
        <v>3</v>
      </c>
      <c r="S43" s="73">
        <v>1</v>
      </c>
      <c r="T43" s="73">
        <v>3</v>
      </c>
      <c r="U43" s="87">
        <v>2</v>
      </c>
      <c r="V43" s="87">
        <v>4</v>
      </c>
      <c r="W43" s="87">
        <v>3</v>
      </c>
      <c r="X43" s="87">
        <v>2</v>
      </c>
      <c r="Y43" s="87">
        <v>3</v>
      </c>
      <c r="Z43" s="74">
        <v>3</v>
      </c>
      <c r="AA43" s="73">
        <v>5</v>
      </c>
      <c r="AB43" s="73">
        <v>3</v>
      </c>
      <c r="AC43" s="156">
        <v>4</v>
      </c>
      <c r="AD43" s="87">
        <v>1</v>
      </c>
      <c r="AE43" s="109">
        <f t="shared" si="4"/>
        <v>26</v>
      </c>
      <c r="AF43" s="46" t="s">
        <v>182</v>
      </c>
      <c r="AG43" s="45" t="s">
        <v>182</v>
      </c>
      <c r="AH43" s="45" t="s">
        <v>182</v>
      </c>
      <c r="AI43" s="84">
        <v>0</v>
      </c>
      <c r="AJ43" s="84" t="s">
        <v>182</v>
      </c>
      <c r="AK43" s="161">
        <f t="shared" si="5"/>
        <v>0</v>
      </c>
      <c r="AL43" s="166">
        <f t="shared" si="6"/>
        <v>26</v>
      </c>
      <c r="AM43" s="170" t="s">
        <v>186</v>
      </c>
    </row>
    <row r="44" spans="1:39" x14ac:dyDescent="0.25">
      <c r="A44" s="80">
        <f t="shared" si="7"/>
        <v>41</v>
      </c>
      <c r="B44" s="125" t="str">
        <f>CONCATENATE(VLOOKUP($E44,'[1]9-11 классы'!$B:$H,2,FALSE)," ",VLOOKUP($E44,'[1]9-11 классы'!$B:$H,3,FALSE)," ",VLOOKUP($E44,'[1]9-11 классы'!$B:$H,4,FALSE))</f>
        <v>Черепанов Лев Евгеньевич</v>
      </c>
      <c r="C44" s="125" t="str">
        <f>VLOOKUP($E44,'[1]9-11 классы'!$B:$H,7,FALSE)</f>
        <v>Лицей 4</v>
      </c>
      <c r="D44" s="133" t="str">
        <f>VLOOKUP($E44,'[1]9-11 классы'!$B:$H,6,FALSE)</f>
        <v>10В</v>
      </c>
      <c r="E44" s="69" t="s">
        <v>130</v>
      </c>
      <c r="F44" s="74">
        <v>2</v>
      </c>
      <c r="G44" s="73">
        <v>1</v>
      </c>
      <c r="H44" s="73">
        <v>2</v>
      </c>
      <c r="I44" s="73">
        <v>1</v>
      </c>
      <c r="J44" s="87">
        <v>1</v>
      </c>
      <c r="K44" s="74">
        <v>3</v>
      </c>
      <c r="L44" s="73">
        <v>2</v>
      </c>
      <c r="M44" s="73">
        <v>4</v>
      </c>
      <c r="N44" s="73">
        <v>1</v>
      </c>
      <c r="O44" s="73">
        <v>1</v>
      </c>
      <c r="P44" s="73">
        <v>4</v>
      </c>
      <c r="Q44" s="73"/>
      <c r="R44" s="73">
        <v>1</v>
      </c>
      <c r="S44" s="73">
        <v>1</v>
      </c>
      <c r="T44" s="73">
        <v>2</v>
      </c>
      <c r="U44" s="87">
        <v>2</v>
      </c>
      <c r="V44" s="87">
        <v>4</v>
      </c>
      <c r="W44" s="87">
        <v>1</v>
      </c>
      <c r="X44" s="87">
        <v>1</v>
      </c>
      <c r="Y44" s="87">
        <v>3</v>
      </c>
      <c r="Z44" s="74">
        <v>235</v>
      </c>
      <c r="AA44" s="73">
        <v>15</v>
      </c>
      <c r="AB44" s="73">
        <v>24</v>
      </c>
      <c r="AC44" s="156">
        <v>13</v>
      </c>
      <c r="AD44" s="87">
        <v>25</v>
      </c>
      <c r="AE44" s="109">
        <f t="shared" si="4"/>
        <v>25</v>
      </c>
      <c r="AF44" s="46">
        <v>0</v>
      </c>
      <c r="AG44" s="45">
        <v>0</v>
      </c>
      <c r="AH44" s="45">
        <v>1</v>
      </c>
      <c r="AI44" s="84">
        <v>0</v>
      </c>
      <c r="AJ44" s="84">
        <v>0</v>
      </c>
      <c r="AK44" s="161">
        <f t="shared" si="5"/>
        <v>1</v>
      </c>
      <c r="AL44" s="166">
        <f t="shared" si="6"/>
        <v>26</v>
      </c>
      <c r="AM44" s="170" t="s">
        <v>186</v>
      </c>
    </row>
    <row r="45" spans="1:39" x14ac:dyDescent="0.25">
      <c r="A45" s="80">
        <f t="shared" si="7"/>
        <v>42</v>
      </c>
      <c r="B45" s="125" t="str">
        <f>CONCATENATE(VLOOKUP($E45,'[1]9-11 классы'!$B:$H,2,FALSE)," ",VLOOKUP($E45,'[1]9-11 классы'!$B:$H,3,FALSE)," ",VLOOKUP($E45,'[1]9-11 классы'!$B:$H,4,FALSE))</f>
        <v>Полякова Ирина Юрьевна</v>
      </c>
      <c r="C45" s="125" t="str">
        <f>VLOOKUP($E45,'[1]9-11 классы'!$B:$H,7,FALSE)</f>
        <v>Лицей 10</v>
      </c>
      <c r="D45" s="133">
        <f>VLOOKUP($E45,'[1]9-11 классы'!$B:$H,6,FALSE)</f>
        <v>9</v>
      </c>
      <c r="E45" s="69" t="s">
        <v>165</v>
      </c>
      <c r="F45" s="74">
        <v>2</v>
      </c>
      <c r="G45" s="73">
        <v>1</v>
      </c>
      <c r="H45" s="73">
        <v>2</v>
      </c>
      <c r="I45" s="73">
        <v>1</v>
      </c>
      <c r="J45" s="87">
        <v>2</v>
      </c>
      <c r="K45" s="74">
        <v>4</v>
      </c>
      <c r="L45" s="73">
        <v>2</v>
      </c>
      <c r="M45" s="73">
        <v>4</v>
      </c>
      <c r="N45" s="73">
        <v>1</v>
      </c>
      <c r="O45" s="73">
        <v>3</v>
      </c>
      <c r="P45" s="73">
        <v>4</v>
      </c>
      <c r="Q45" s="73"/>
      <c r="R45" s="73">
        <v>5</v>
      </c>
      <c r="S45" s="73">
        <v>1</v>
      </c>
      <c r="T45" s="73">
        <v>5</v>
      </c>
      <c r="U45" s="87">
        <v>4</v>
      </c>
      <c r="V45" s="87">
        <v>4</v>
      </c>
      <c r="W45" s="87">
        <v>3</v>
      </c>
      <c r="X45" s="87">
        <v>1</v>
      </c>
      <c r="Y45" s="87">
        <v>4</v>
      </c>
      <c r="Z45" s="74">
        <v>345</v>
      </c>
      <c r="AA45" s="73">
        <v>14</v>
      </c>
      <c r="AB45" s="73">
        <v>34</v>
      </c>
      <c r="AC45" s="156">
        <v>135</v>
      </c>
      <c r="AD45" s="87">
        <v>35</v>
      </c>
      <c r="AE45" s="109">
        <f t="shared" si="4"/>
        <v>24</v>
      </c>
      <c r="AF45" s="46">
        <v>0</v>
      </c>
      <c r="AG45" s="45" t="s">
        <v>182</v>
      </c>
      <c r="AH45" s="45">
        <v>0</v>
      </c>
      <c r="AI45" s="84">
        <v>1</v>
      </c>
      <c r="AJ45" s="84">
        <v>0</v>
      </c>
      <c r="AK45" s="161">
        <f t="shared" si="5"/>
        <v>1</v>
      </c>
      <c r="AL45" s="166">
        <f t="shared" si="6"/>
        <v>25</v>
      </c>
      <c r="AM45" s="170" t="s">
        <v>186</v>
      </c>
    </row>
    <row r="46" spans="1:39" x14ac:dyDescent="0.25">
      <c r="A46" s="80">
        <f t="shared" si="7"/>
        <v>43</v>
      </c>
      <c r="B46" s="125" t="str">
        <f>CONCATENATE(VLOOKUP($E46,'[1]9-11 классы'!$B:$H,2,FALSE)," ",VLOOKUP($E46,'[1]9-11 классы'!$B:$H,3,FALSE)," ",VLOOKUP($E46,'[1]9-11 классы'!$B:$H,4,FALSE))</f>
        <v>Острер Константин Станиславович</v>
      </c>
      <c r="C46" s="125" t="str">
        <f>VLOOKUP($E46,'[1]9-11 классы'!$B:$H,7,FALSE)</f>
        <v>Гимназия 2</v>
      </c>
      <c r="D46" s="133" t="str">
        <f>VLOOKUP($E46,'[1]9-11 классы'!$B:$H,6,FALSE)</f>
        <v>10в</v>
      </c>
      <c r="E46" s="69" t="s">
        <v>179</v>
      </c>
      <c r="F46" s="74">
        <v>2</v>
      </c>
      <c r="G46" s="73">
        <v>1</v>
      </c>
      <c r="H46" s="73">
        <v>2</v>
      </c>
      <c r="I46" s="73">
        <v>2</v>
      </c>
      <c r="J46" s="87">
        <v>1</v>
      </c>
      <c r="K46" s="74">
        <v>2</v>
      </c>
      <c r="L46" s="73">
        <v>2</v>
      </c>
      <c r="M46" s="73">
        <v>4</v>
      </c>
      <c r="N46" s="73">
        <v>1</v>
      </c>
      <c r="O46" s="73">
        <v>5</v>
      </c>
      <c r="P46" s="73">
        <v>4</v>
      </c>
      <c r="Q46" s="73"/>
      <c r="R46" s="73">
        <v>2</v>
      </c>
      <c r="S46" s="73">
        <v>1</v>
      </c>
      <c r="T46" s="73">
        <v>2</v>
      </c>
      <c r="U46" s="87">
        <v>4</v>
      </c>
      <c r="V46" s="87">
        <v>4</v>
      </c>
      <c r="W46" s="87">
        <v>1</v>
      </c>
      <c r="X46" s="87">
        <v>5</v>
      </c>
      <c r="Y46" s="87">
        <v>3</v>
      </c>
      <c r="Z46" s="74">
        <v>14</v>
      </c>
      <c r="AA46" s="73">
        <v>35</v>
      </c>
      <c r="AB46" s="73">
        <v>45</v>
      </c>
      <c r="AC46" s="156">
        <v>13</v>
      </c>
      <c r="AD46" s="87">
        <v>25</v>
      </c>
      <c r="AE46" s="109">
        <f t="shared" si="4"/>
        <v>25</v>
      </c>
      <c r="AF46" s="46"/>
      <c r="AG46" s="45"/>
      <c r="AH46" s="45"/>
      <c r="AI46" s="84"/>
      <c r="AJ46" s="84"/>
      <c r="AK46" s="161">
        <f t="shared" si="5"/>
        <v>0</v>
      </c>
      <c r="AL46" s="166">
        <f t="shared" si="6"/>
        <v>25</v>
      </c>
      <c r="AM46" s="170" t="s">
        <v>186</v>
      </c>
    </row>
    <row r="47" spans="1:39" x14ac:dyDescent="0.25">
      <c r="A47" s="80">
        <f t="shared" si="7"/>
        <v>44</v>
      </c>
      <c r="B47" s="125" t="str">
        <f>CONCATENATE(VLOOKUP($E47,'[1]9-11 классы'!$B:$H,2,FALSE)," ",VLOOKUP($E47,'[1]9-11 классы'!$B:$H,3,FALSE)," ",VLOOKUP($E47,'[1]9-11 классы'!$B:$H,4,FALSE))</f>
        <v>Вихарева Александра Денисовна</v>
      </c>
      <c r="C47" s="125" t="str">
        <f>VLOOKUP($E47,'[1]9-11 классы'!$B:$H,7,FALSE)</f>
        <v>Гимназия 17</v>
      </c>
      <c r="D47" s="133" t="str">
        <f>VLOOKUP($E47,'[1]9-11 классы'!$B:$H,6,FALSE)</f>
        <v>9б</v>
      </c>
      <c r="E47" s="69" t="s">
        <v>153</v>
      </c>
      <c r="F47" s="74">
        <v>1</v>
      </c>
      <c r="G47" s="73">
        <v>2</v>
      </c>
      <c r="H47" s="73">
        <v>2</v>
      </c>
      <c r="I47" s="73">
        <v>1</v>
      </c>
      <c r="J47" s="87">
        <v>1</v>
      </c>
      <c r="K47" s="74">
        <v>2</v>
      </c>
      <c r="L47" s="73">
        <v>5</v>
      </c>
      <c r="M47" s="73">
        <v>4</v>
      </c>
      <c r="N47" s="73">
        <v>1</v>
      </c>
      <c r="O47" s="73">
        <v>1</v>
      </c>
      <c r="P47" s="73">
        <v>4</v>
      </c>
      <c r="Q47" s="73"/>
      <c r="R47" s="73">
        <v>2</v>
      </c>
      <c r="S47" s="73">
        <v>2</v>
      </c>
      <c r="T47" s="73">
        <v>1</v>
      </c>
      <c r="U47" s="87">
        <v>2</v>
      </c>
      <c r="V47" s="87">
        <v>1</v>
      </c>
      <c r="W47" s="87">
        <v>3</v>
      </c>
      <c r="X47" s="87">
        <v>4</v>
      </c>
      <c r="Y47" s="87">
        <v>2</v>
      </c>
      <c r="Z47" s="74">
        <v>245</v>
      </c>
      <c r="AA47" s="73">
        <v>234</v>
      </c>
      <c r="AB47" s="73">
        <v>135</v>
      </c>
      <c r="AC47" s="156">
        <v>13</v>
      </c>
      <c r="AD47" s="87">
        <v>25</v>
      </c>
      <c r="AE47" s="109">
        <f t="shared" si="4"/>
        <v>22</v>
      </c>
      <c r="AF47" s="46">
        <v>0</v>
      </c>
      <c r="AG47" s="45" t="s">
        <v>182</v>
      </c>
      <c r="AH47" s="45">
        <v>2</v>
      </c>
      <c r="AI47" s="84" t="s">
        <v>182</v>
      </c>
      <c r="AJ47" s="84" t="s">
        <v>182</v>
      </c>
      <c r="AK47" s="161">
        <f t="shared" si="5"/>
        <v>2</v>
      </c>
      <c r="AL47" s="166">
        <f t="shared" si="6"/>
        <v>24</v>
      </c>
      <c r="AM47" s="170" t="s">
        <v>186</v>
      </c>
    </row>
    <row r="48" spans="1:39" x14ac:dyDescent="0.25">
      <c r="A48" s="80">
        <f t="shared" si="7"/>
        <v>45</v>
      </c>
      <c r="B48" s="125" t="str">
        <f>CONCATENATE(VLOOKUP($E48,'[1]9-11 классы'!$B:$H,2,FALSE)," ",VLOOKUP($E48,'[1]9-11 классы'!$B:$H,3,FALSE)," ",VLOOKUP($E48,'[1]9-11 классы'!$B:$H,4,FALSE))</f>
        <v>Дробинин Константин Дмитриевич</v>
      </c>
      <c r="C48" s="125" t="str">
        <f>VLOOKUP($E48,'[1]9-11 классы'!$B:$H,7,FALSE)</f>
        <v>Лицей 4</v>
      </c>
      <c r="D48" s="133" t="str">
        <f>VLOOKUP($E48,'[1]9-11 классы'!$B:$H,6,FALSE)</f>
        <v>9 г</v>
      </c>
      <c r="E48" s="69" t="s">
        <v>122</v>
      </c>
      <c r="F48" s="74">
        <v>1</v>
      </c>
      <c r="G48" s="73">
        <v>2</v>
      </c>
      <c r="H48" s="73">
        <v>1</v>
      </c>
      <c r="I48" s="73">
        <v>1</v>
      </c>
      <c r="J48" s="87">
        <v>2</v>
      </c>
      <c r="K48" s="74">
        <v>2</v>
      </c>
      <c r="L48" s="73">
        <v>2</v>
      </c>
      <c r="M48" s="73">
        <v>3</v>
      </c>
      <c r="N48" s="73">
        <v>1</v>
      </c>
      <c r="O48" s="73">
        <v>3</v>
      </c>
      <c r="P48" s="73">
        <v>4</v>
      </c>
      <c r="Q48" s="73"/>
      <c r="R48" s="73">
        <v>2</v>
      </c>
      <c r="S48" s="73">
        <v>1</v>
      </c>
      <c r="T48" s="73">
        <v>2</v>
      </c>
      <c r="U48" s="87">
        <v>2</v>
      </c>
      <c r="V48" s="87">
        <v>4</v>
      </c>
      <c r="W48" s="87">
        <v>1</v>
      </c>
      <c r="X48" s="87">
        <v>4</v>
      </c>
      <c r="Y48" s="87">
        <v>5</v>
      </c>
      <c r="Z48" s="74">
        <v>234</v>
      </c>
      <c r="AA48" s="73">
        <v>134</v>
      </c>
      <c r="AB48" s="73">
        <v>245</v>
      </c>
      <c r="AC48" s="156">
        <v>135</v>
      </c>
      <c r="AD48" s="87">
        <v>235</v>
      </c>
      <c r="AE48" s="109">
        <f t="shared" si="4"/>
        <v>23</v>
      </c>
      <c r="AF48" s="46">
        <v>1</v>
      </c>
      <c r="AG48" s="45" t="s">
        <v>182</v>
      </c>
      <c r="AH48" s="45" t="s">
        <v>182</v>
      </c>
      <c r="AI48" s="84" t="s">
        <v>182</v>
      </c>
      <c r="AJ48" s="84">
        <v>0</v>
      </c>
      <c r="AK48" s="161">
        <f t="shared" si="5"/>
        <v>1</v>
      </c>
      <c r="AL48" s="166">
        <f t="shared" si="6"/>
        <v>24</v>
      </c>
      <c r="AM48" s="170" t="s">
        <v>186</v>
      </c>
    </row>
    <row r="49" spans="1:39" x14ac:dyDescent="0.25">
      <c r="A49" s="80">
        <f t="shared" si="7"/>
        <v>46</v>
      </c>
      <c r="B49" s="125" t="str">
        <f>CONCATENATE(VLOOKUP($E49,'[1]9-11 классы'!$B:$H,2,FALSE)," ",VLOOKUP($E49,'[1]9-11 классы'!$B:$H,3,FALSE)," ",VLOOKUP($E49,'[1]9-11 классы'!$B:$H,4,FALSE))</f>
        <v>Колач Андрей Игоревич</v>
      </c>
      <c r="C49" s="125" t="str">
        <f>VLOOKUP($E49,'[1]9-11 классы'!$B:$H,7,FALSE)</f>
        <v>Гимназия 31</v>
      </c>
      <c r="D49" s="133">
        <f>VLOOKUP($E49,'[1]9-11 классы'!$B:$H,6,FALSE)</f>
        <v>9</v>
      </c>
      <c r="E49" s="69" t="s">
        <v>156</v>
      </c>
      <c r="F49" s="74">
        <v>2</v>
      </c>
      <c r="G49" s="73">
        <v>1</v>
      </c>
      <c r="H49" s="73">
        <v>1</v>
      </c>
      <c r="I49" s="73">
        <v>1</v>
      </c>
      <c r="J49" s="87">
        <v>1</v>
      </c>
      <c r="K49" s="74">
        <v>2</v>
      </c>
      <c r="L49" s="73">
        <v>2</v>
      </c>
      <c r="M49" s="73">
        <v>4</v>
      </c>
      <c r="N49" s="73">
        <v>1</v>
      </c>
      <c r="O49" s="73">
        <v>3</v>
      </c>
      <c r="P49" s="73">
        <v>4</v>
      </c>
      <c r="Q49" s="73"/>
      <c r="R49" s="73">
        <v>2</v>
      </c>
      <c r="S49" s="73">
        <v>1</v>
      </c>
      <c r="T49" s="73">
        <v>5</v>
      </c>
      <c r="U49" s="87">
        <v>1</v>
      </c>
      <c r="V49" s="87">
        <v>1</v>
      </c>
      <c r="W49" s="87">
        <v>3</v>
      </c>
      <c r="X49" s="87">
        <v>1</v>
      </c>
      <c r="Y49" s="87">
        <v>3</v>
      </c>
      <c r="Z49" s="74">
        <v>235</v>
      </c>
      <c r="AA49" s="73">
        <v>135</v>
      </c>
      <c r="AB49" s="73">
        <v>124</v>
      </c>
      <c r="AC49" s="156">
        <v>124</v>
      </c>
      <c r="AD49" s="87">
        <v>245</v>
      </c>
      <c r="AE49" s="109">
        <f t="shared" si="4"/>
        <v>22</v>
      </c>
      <c r="AF49" s="46">
        <v>2</v>
      </c>
      <c r="AG49" s="45">
        <v>0</v>
      </c>
      <c r="AH49" s="45">
        <v>0</v>
      </c>
      <c r="AI49" s="84">
        <v>0</v>
      </c>
      <c r="AJ49" s="84">
        <v>0</v>
      </c>
      <c r="AK49" s="161">
        <f t="shared" si="5"/>
        <v>2</v>
      </c>
      <c r="AL49" s="166">
        <f t="shared" si="6"/>
        <v>24</v>
      </c>
      <c r="AM49" s="170" t="s">
        <v>186</v>
      </c>
    </row>
    <row r="50" spans="1:39" x14ac:dyDescent="0.25">
      <c r="A50" s="80">
        <f t="shared" si="7"/>
        <v>47</v>
      </c>
      <c r="B50" s="125" t="str">
        <f>CONCATENATE(VLOOKUP($E50,'[1]9-11 классы'!$B:$H,2,FALSE)," ",VLOOKUP($E50,'[1]9-11 классы'!$B:$H,3,FALSE)," ",VLOOKUP($E50,'[1]9-11 классы'!$B:$H,4,FALSE))</f>
        <v>Давыдова Светлана Сергеевна</v>
      </c>
      <c r="C50" s="125" t="str">
        <f>VLOOKUP($E50,'[1]9-11 классы'!$B:$H,7,FALSE)</f>
        <v>Школа 19</v>
      </c>
      <c r="D50" s="133">
        <f>VLOOKUP($E50,'[1]9-11 классы'!$B:$H,6,FALSE)</f>
        <v>10</v>
      </c>
      <c r="E50" s="69" t="s">
        <v>120</v>
      </c>
      <c r="F50" s="74">
        <v>1</v>
      </c>
      <c r="G50" s="73">
        <v>1</v>
      </c>
      <c r="H50" s="73">
        <v>2</v>
      </c>
      <c r="I50" s="73">
        <v>1</v>
      </c>
      <c r="J50" s="87">
        <v>2</v>
      </c>
      <c r="K50" s="74">
        <v>3</v>
      </c>
      <c r="L50" s="73">
        <v>1</v>
      </c>
      <c r="M50" s="73">
        <v>4</v>
      </c>
      <c r="N50" s="73">
        <v>1</v>
      </c>
      <c r="O50" s="73">
        <v>3</v>
      </c>
      <c r="P50" s="73">
        <v>1</v>
      </c>
      <c r="Q50" s="73"/>
      <c r="R50" s="73">
        <v>2</v>
      </c>
      <c r="S50" s="73">
        <v>5</v>
      </c>
      <c r="T50" s="73">
        <v>1</v>
      </c>
      <c r="U50" s="87">
        <v>4</v>
      </c>
      <c r="V50" s="87">
        <v>4</v>
      </c>
      <c r="W50" s="87">
        <v>2</v>
      </c>
      <c r="X50" s="87">
        <v>5</v>
      </c>
      <c r="Y50" s="87">
        <v>2</v>
      </c>
      <c r="Z50" s="74">
        <v>35</v>
      </c>
      <c r="AA50" s="73">
        <v>135</v>
      </c>
      <c r="AB50" s="73">
        <v>25</v>
      </c>
      <c r="AC50" s="156">
        <v>13</v>
      </c>
      <c r="AD50" s="87">
        <v>25</v>
      </c>
      <c r="AE50" s="109">
        <f t="shared" si="4"/>
        <v>23</v>
      </c>
      <c r="AF50" s="46" t="s">
        <v>182</v>
      </c>
      <c r="AG50" s="45" t="s">
        <v>182</v>
      </c>
      <c r="AH50" s="45">
        <v>0</v>
      </c>
      <c r="AI50" s="84">
        <v>0</v>
      </c>
      <c r="AJ50" s="84">
        <v>0</v>
      </c>
      <c r="AK50" s="161">
        <f t="shared" si="5"/>
        <v>0</v>
      </c>
      <c r="AL50" s="166">
        <f t="shared" si="6"/>
        <v>23</v>
      </c>
      <c r="AM50" s="170" t="s">
        <v>186</v>
      </c>
    </row>
    <row r="51" spans="1:39" x14ac:dyDescent="0.25">
      <c r="A51" s="80">
        <f t="shared" si="7"/>
        <v>48</v>
      </c>
      <c r="B51" s="125" t="str">
        <f>CONCATENATE(VLOOKUP($E51,'[1]9-11 классы'!$B:$H,2,FALSE)," ",VLOOKUP($E51,'[1]9-11 классы'!$B:$H,3,FALSE)," ",VLOOKUP($E51,'[1]9-11 классы'!$B:$H,4,FALSE))</f>
        <v>Шумилова Екатерина Алексеевна</v>
      </c>
      <c r="C51" s="125" t="str">
        <f>VLOOKUP($E51,'[1]9-11 классы'!$B:$H,7,FALSE)</f>
        <v>Гимназия 2</v>
      </c>
      <c r="D51" s="133" t="str">
        <f>VLOOKUP($E51,'[1]9-11 классы'!$B:$H,6,FALSE)</f>
        <v>11В</v>
      </c>
      <c r="E51" s="69" t="s">
        <v>177</v>
      </c>
      <c r="F51" s="74">
        <v>2</v>
      </c>
      <c r="G51" s="73">
        <v>2</v>
      </c>
      <c r="H51" s="73">
        <v>1</v>
      </c>
      <c r="I51" s="73">
        <v>2</v>
      </c>
      <c r="J51" s="87">
        <v>1</v>
      </c>
      <c r="K51" s="74">
        <v>2</v>
      </c>
      <c r="L51" s="73">
        <v>1</v>
      </c>
      <c r="M51" s="73">
        <v>4</v>
      </c>
      <c r="N51" s="73">
        <v>1</v>
      </c>
      <c r="O51" s="73">
        <v>1</v>
      </c>
      <c r="P51" s="73">
        <v>4</v>
      </c>
      <c r="Q51" s="73"/>
      <c r="R51" s="73">
        <v>2</v>
      </c>
      <c r="S51" s="73">
        <v>2</v>
      </c>
      <c r="T51" s="73">
        <v>1</v>
      </c>
      <c r="U51" s="87">
        <v>2</v>
      </c>
      <c r="V51" s="87">
        <v>4</v>
      </c>
      <c r="W51" s="87">
        <v>3</v>
      </c>
      <c r="X51" s="87">
        <v>4</v>
      </c>
      <c r="Y51" s="87">
        <v>5</v>
      </c>
      <c r="Z51" s="74">
        <v>234</v>
      </c>
      <c r="AA51" s="73">
        <v>13</v>
      </c>
      <c r="AB51" s="73">
        <v>45</v>
      </c>
      <c r="AC51" s="156">
        <v>13</v>
      </c>
      <c r="AD51" s="87">
        <v>25</v>
      </c>
      <c r="AE51" s="109">
        <f t="shared" si="4"/>
        <v>23</v>
      </c>
      <c r="AF51" s="46"/>
      <c r="AG51" s="45"/>
      <c r="AH51" s="45"/>
      <c r="AI51" s="84"/>
      <c r="AJ51" s="84"/>
      <c r="AK51" s="161">
        <f t="shared" si="5"/>
        <v>0</v>
      </c>
      <c r="AL51" s="166">
        <f t="shared" si="6"/>
        <v>23</v>
      </c>
      <c r="AM51" s="170" t="s">
        <v>186</v>
      </c>
    </row>
    <row r="52" spans="1:39" x14ac:dyDescent="0.25">
      <c r="A52" s="80">
        <f t="shared" si="7"/>
        <v>49</v>
      </c>
      <c r="B52" s="125" t="str">
        <f>CONCATENATE(VLOOKUP($E52,'[1]9-11 классы'!$B:$H,2,FALSE)," ",VLOOKUP($E52,'[1]9-11 классы'!$B:$H,3,FALSE)," ",VLOOKUP($E52,'[1]9-11 классы'!$B:$H,4,FALSE))</f>
        <v>Киселёва Анастасия Дмитриевна</v>
      </c>
      <c r="C52" s="125" t="str">
        <f>VLOOKUP($E52,'[1]9-11 классы'!$B:$H,7,FALSE)</f>
        <v>Школа 37</v>
      </c>
      <c r="D52" s="133" t="str">
        <f>VLOOKUP($E52,'[1]9-11 классы'!$B:$H,6,FALSE)</f>
        <v>9 А</v>
      </c>
      <c r="E52" s="69" t="s">
        <v>134</v>
      </c>
      <c r="F52" s="74">
        <v>2</v>
      </c>
      <c r="G52" s="73">
        <v>1</v>
      </c>
      <c r="H52" s="73">
        <v>1</v>
      </c>
      <c r="I52" s="73">
        <v>1</v>
      </c>
      <c r="J52" s="87">
        <v>2</v>
      </c>
      <c r="K52" s="74">
        <v>3</v>
      </c>
      <c r="L52" s="73">
        <v>4</v>
      </c>
      <c r="M52" s="73">
        <v>4</v>
      </c>
      <c r="N52" s="73">
        <v>4</v>
      </c>
      <c r="O52" s="73">
        <v>3</v>
      </c>
      <c r="P52" s="73">
        <v>4</v>
      </c>
      <c r="Q52" s="73"/>
      <c r="R52" s="73">
        <v>3</v>
      </c>
      <c r="S52" s="73">
        <v>5</v>
      </c>
      <c r="T52" s="73">
        <v>2</v>
      </c>
      <c r="U52" s="87">
        <v>1</v>
      </c>
      <c r="V52" s="87">
        <v>4</v>
      </c>
      <c r="W52" s="87">
        <v>3</v>
      </c>
      <c r="X52" s="87">
        <v>3</v>
      </c>
      <c r="Y52" s="87">
        <v>4</v>
      </c>
      <c r="Z52" s="74">
        <v>234</v>
      </c>
      <c r="AA52" s="73">
        <v>14</v>
      </c>
      <c r="AB52" s="73">
        <v>14</v>
      </c>
      <c r="AC52" s="156">
        <v>23</v>
      </c>
      <c r="AD52" s="87">
        <v>35</v>
      </c>
      <c r="AE52" s="109">
        <f t="shared" si="4"/>
        <v>17</v>
      </c>
      <c r="AF52" s="46">
        <v>1</v>
      </c>
      <c r="AG52" s="45" t="s">
        <v>182</v>
      </c>
      <c r="AH52" s="45">
        <v>0</v>
      </c>
      <c r="AI52" s="84">
        <v>5</v>
      </c>
      <c r="AJ52" s="84" t="s">
        <v>182</v>
      </c>
      <c r="AK52" s="161">
        <f t="shared" si="5"/>
        <v>6</v>
      </c>
      <c r="AL52" s="166">
        <f t="shared" si="6"/>
        <v>23</v>
      </c>
      <c r="AM52" s="170" t="s">
        <v>186</v>
      </c>
    </row>
    <row r="53" spans="1:39" x14ac:dyDescent="0.25">
      <c r="A53" s="80">
        <f t="shared" si="7"/>
        <v>50</v>
      </c>
      <c r="B53" s="125" t="str">
        <f>CONCATENATE(VLOOKUP($E53,'[1]9-11 классы'!$B:$H,2,FALSE)," ",VLOOKUP($E53,'[1]9-11 классы'!$B:$H,3,FALSE)," ",VLOOKUP($E53,'[1]9-11 классы'!$B:$H,4,FALSE))</f>
        <v>Дмитриев Дмитрий Андреевич</v>
      </c>
      <c r="C53" s="125" t="str">
        <f>VLOOKUP($E53,'[1]9-11 классы'!$B:$H,7,FALSE)</f>
        <v>Школа 100</v>
      </c>
      <c r="D53" s="133">
        <f>VLOOKUP($E53,'[1]9-11 классы'!$B:$H,6,FALSE)</f>
        <v>10</v>
      </c>
      <c r="E53" s="69" t="s">
        <v>136</v>
      </c>
      <c r="F53" s="74">
        <v>2</v>
      </c>
      <c r="G53" s="73">
        <v>1</v>
      </c>
      <c r="H53" s="73">
        <v>1</v>
      </c>
      <c r="I53" s="73">
        <v>1</v>
      </c>
      <c r="J53" s="87">
        <v>2</v>
      </c>
      <c r="K53" s="74">
        <v>4</v>
      </c>
      <c r="L53" s="73">
        <v>2</v>
      </c>
      <c r="M53" s="73">
        <v>2</v>
      </c>
      <c r="N53" s="73">
        <v>1</v>
      </c>
      <c r="O53" s="73">
        <v>3</v>
      </c>
      <c r="P53" s="73">
        <v>4</v>
      </c>
      <c r="Q53" s="73"/>
      <c r="R53" s="73">
        <v>2</v>
      </c>
      <c r="S53" s="73">
        <v>1</v>
      </c>
      <c r="T53" s="73">
        <v>1</v>
      </c>
      <c r="U53" s="87">
        <v>4</v>
      </c>
      <c r="V53" s="87">
        <v>3</v>
      </c>
      <c r="W53" s="87">
        <v>1</v>
      </c>
      <c r="X53" s="87">
        <v>4</v>
      </c>
      <c r="Y53" s="87">
        <v>3</v>
      </c>
      <c r="Z53" s="74">
        <v>12345</v>
      </c>
      <c r="AA53" s="73">
        <v>15</v>
      </c>
      <c r="AB53" s="73">
        <v>35</v>
      </c>
      <c r="AC53" s="156">
        <v>45</v>
      </c>
      <c r="AD53" s="87">
        <v>15</v>
      </c>
      <c r="AE53" s="109">
        <f t="shared" si="4"/>
        <v>23</v>
      </c>
      <c r="AF53" s="46" t="s">
        <v>182</v>
      </c>
      <c r="AG53" s="45" t="s">
        <v>182</v>
      </c>
      <c r="AH53" s="45" t="s">
        <v>182</v>
      </c>
      <c r="AI53" s="84" t="s">
        <v>182</v>
      </c>
      <c r="AJ53" s="84" t="s">
        <v>182</v>
      </c>
      <c r="AK53" s="161">
        <f t="shared" si="5"/>
        <v>0</v>
      </c>
      <c r="AL53" s="166">
        <f t="shared" si="6"/>
        <v>23</v>
      </c>
      <c r="AM53" s="170" t="s">
        <v>186</v>
      </c>
    </row>
    <row r="54" spans="1:39" x14ac:dyDescent="0.25">
      <c r="A54" s="80">
        <f t="shared" si="7"/>
        <v>51</v>
      </c>
      <c r="B54" s="125" t="str">
        <f>CONCATENATE(VLOOKUP($E54,'[1]9-11 классы'!$B:$H,2,FALSE)," ",VLOOKUP($E54,'[1]9-11 классы'!$B:$H,3,FALSE)," ",VLOOKUP($E54,'[1]9-11 классы'!$B:$H,4,FALSE))</f>
        <v>Пручкина Елизавета Анатольевна</v>
      </c>
      <c r="C54" s="125" t="str">
        <f>VLOOKUP($E54,'[1]9-11 классы'!$B:$H,7,FALSE)</f>
        <v>Школа 2</v>
      </c>
      <c r="D54" s="133">
        <f>VLOOKUP($E54,'[1]9-11 классы'!$B:$H,6,FALSE)</f>
        <v>10</v>
      </c>
      <c r="E54" s="69" t="s">
        <v>123</v>
      </c>
      <c r="F54" s="74">
        <v>2</v>
      </c>
      <c r="G54" s="73">
        <v>1</v>
      </c>
      <c r="H54" s="73">
        <v>2</v>
      </c>
      <c r="I54" s="73">
        <v>1</v>
      </c>
      <c r="J54" s="87">
        <v>1</v>
      </c>
      <c r="K54" s="74">
        <v>2</v>
      </c>
      <c r="L54" s="73">
        <v>1</v>
      </c>
      <c r="M54" s="73">
        <v>4</v>
      </c>
      <c r="N54" s="73">
        <v>1</v>
      </c>
      <c r="O54" s="73">
        <v>5</v>
      </c>
      <c r="P54" s="73">
        <v>4</v>
      </c>
      <c r="Q54" s="73"/>
      <c r="R54" s="73">
        <v>2</v>
      </c>
      <c r="S54" s="73">
        <v>1</v>
      </c>
      <c r="T54" s="73">
        <v>2</v>
      </c>
      <c r="U54" s="87">
        <v>3</v>
      </c>
      <c r="V54" s="87">
        <v>4</v>
      </c>
      <c r="W54" s="87">
        <v>3</v>
      </c>
      <c r="X54" s="87">
        <v>2</v>
      </c>
      <c r="Y54" s="87">
        <v>2</v>
      </c>
      <c r="Z54" s="74">
        <v>235</v>
      </c>
      <c r="AA54" s="73">
        <v>45</v>
      </c>
      <c r="AB54" s="73">
        <v>23</v>
      </c>
      <c r="AC54" s="156">
        <v>45</v>
      </c>
      <c r="AD54" s="87">
        <v>234</v>
      </c>
      <c r="AE54" s="109">
        <f t="shared" si="4"/>
        <v>21</v>
      </c>
      <c r="AF54" s="46">
        <v>1</v>
      </c>
      <c r="AG54" s="45" t="s">
        <v>182</v>
      </c>
      <c r="AH54" s="45">
        <v>0</v>
      </c>
      <c r="AI54" s="84">
        <v>0</v>
      </c>
      <c r="AJ54" s="84">
        <v>0</v>
      </c>
      <c r="AK54" s="161">
        <f t="shared" si="5"/>
        <v>1</v>
      </c>
      <c r="AL54" s="166">
        <f t="shared" si="6"/>
        <v>22</v>
      </c>
      <c r="AM54" s="170" t="s">
        <v>186</v>
      </c>
    </row>
    <row r="55" spans="1:39" x14ac:dyDescent="0.25">
      <c r="A55" s="80">
        <f t="shared" si="7"/>
        <v>52</v>
      </c>
      <c r="B55" s="125" t="str">
        <f>CONCATENATE(VLOOKUP($E55,'[1]9-11 классы'!$B:$H,2,FALSE)," ",VLOOKUP($E55,'[1]9-11 классы'!$B:$H,3,FALSE)," ",VLOOKUP($E55,'[1]9-11 классы'!$B:$H,4,FALSE))</f>
        <v>Демидова Полина Михайловна</v>
      </c>
      <c r="C55" s="125" t="str">
        <f>VLOOKUP($E55,'[1]9-11 классы'!$B:$H,7,FALSE)</f>
        <v>Школа 37</v>
      </c>
      <c r="D55" s="133">
        <f>VLOOKUP($E55,'[1]9-11 классы'!$B:$H,6,FALSE)</f>
        <v>11</v>
      </c>
      <c r="E55" s="69" t="s">
        <v>125</v>
      </c>
      <c r="F55" s="74">
        <v>2</v>
      </c>
      <c r="G55" s="73">
        <v>1</v>
      </c>
      <c r="H55" s="73">
        <v>1</v>
      </c>
      <c r="I55" s="73">
        <v>1</v>
      </c>
      <c r="J55" s="87">
        <v>2</v>
      </c>
      <c r="K55" s="74">
        <v>3</v>
      </c>
      <c r="L55" s="73">
        <v>4</v>
      </c>
      <c r="M55" s="73">
        <v>4</v>
      </c>
      <c r="N55" s="73">
        <v>1</v>
      </c>
      <c r="O55" s="73">
        <v>3</v>
      </c>
      <c r="P55" s="73">
        <v>4</v>
      </c>
      <c r="Q55" s="73"/>
      <c r="R55" s="73">
        <v>2</v>
      </c>
      <c r="S55" s="73">
        <v>2</v>
      </c>
      <c r="T55" s="73">
        <v>1</v>
      </c>
      <c r="U55" s="87">
        <v>1</v>
      </c>
      <c r="V55" s="87">
        <v>2</v>
      </c>
      <c r="W55" s="87">
        <v>3</v>
      </c>
      <c r="X55" s="87">
        <v>1</v>
      </c>
      <c r="Y55" s="87">
        <v>4</v>
      </c>
      <c r="Z55" s="74">
        <v>25</v>
      </c>
      <c r="AA55" s="73">
        <v>24</v>
      </c>
      <c r="AB55" s="73">
        <v>23</v>
      </c>
      <c r="AC55" s="73">
        <v>35</v>
      </c>
      <c r="AD55" s="87">
        <v>123</v>
      </c>
      <c r="AE55" s="109">
        <f t="shared" si="4"/>
        <v>22</v>
      </c>
      <c r="AF55" s="46" t="s">
        <v>182</v>
      </c>
      <c r="AG55" s="45" t="s">
        <v>182</v>
      </c>
      <c r="AH55" s="45">
        <v>0</v>
      </c>
      <c r="AI55" s="84" t="s">
        <v>182</v>
      </c>
      <c r="AJ55" s="84">
        <v>0</v>
      </c>
      <c r="AK55" s="161">
        <f t="shared" si="5"/>
        <v>0</v>
      </c>
      <c r="AL55" s="166">
        <f t="shared" si="6"/>
        <v>22</v>
      </c>
      <c r="AM55" s="170" t="s">
        <v>186</v>
      </c>
    </row>
    <row r="56" spans="1:39" x14ac:dyDescent="0.25">
      <c r="A56" s="80">
        <f t="shared" si="7"/>
        <v>53</v>
      </c>
      <c r="B56" s="125" t="str">
        <f>CONCATENATE(VLOOKUP($E56,'[1]9-11 классы'!$B:$H,2,FALSE)," ",VLOOKUP($E56,'[1]9-11 классы'!$B:$H,3,FALSE)," ",VLOOKUP($E56,'[1]9-11 классы'!$B:$H,4,FALSE))</f>
        <v>Переходько Анастасия Андреевна</v>
      </c>
      <c r="C56" s="125" t="str">
        <f>VLOOKUP($E56,'[1]9-11 классы'!$B:$H,7,FALSE)</f>
        <v>Школа 49</v>
      </c>
      <c r="D56" s="133">
        <f>VLOOKUP($E56,'[1]9-11 классы'!$B:$H,6,FALSE)</f>
        <v>11</v>
      </c>
      <c r="E56" s="69" t="s">
        <v>147</v>
      </c>
      <c r="F56" s="74">
        <v>2</v>
      </c>
      <c r="G56" s="73">
        <v>2</v>
      </c>
      <c r="H56" s="73">
        <v>1</v>
      </c>
      <c r="I56" s="73">
        <v>1</v>
      </c>
      <c r="J56" s="87">
        <v>1</v>
      </c>
      <c r="K56" s="74">
        <v>2</v>
      </c>
      <c r="L56" s="73">
        <v>2</v>
      </c>
      <c r="M56" s="73">
        <v>4</v>
      </c>
      <c r="N56" s="73">
        <v>1</v>
      </c>
      <c r="O56" s="73">
        <v>2</v>
      </c>
      <c r="P56" s="73">
        <v>4</v>
      </c>
      <c r="Q56" s="73"/>
      <c r="R56" s="73">
        <v>2</v>
      </c>
      <c r="S56" s="73">
        <v>1</v>
      </c>
      <c r="T56" s="73">
        <v>2</v>
      </c>
      <c r="U56" s="87">
        <v>1</v>
      </c>
      <c r="V56" s="87">
        <v>5</v>
      </c>
      <c r="W56" s="87">
        <v>3</v>
      </c>
      <c r="X56" s="87">
        <v>3</v>
      </c>
      <c r="Y56" s="87">
        <v>2</v>
      </c>
      <c r="Z56" s="74">
        <v>235</v>
      </c>
      <c r="AA56" s="73">
        <v>145</v>
      </c>
      <c r="AB56" s="73">
        <v>245</v>
      </c>
      <c r="AC56" s="156">
        <v>345</v>
      </c>
      <c r="AD56" s="87">
        <v>124</v>
      </c>
      <c r="AE56" s="109">
        <f t="shared" si="4"/>
        <v>21</v>
      </c>
      <c r="AF56" s="46">
        <v>1</v>
      </c>
      <c r="AG56" s="45" t="s">
        <v>182</v>
      </c>
      <c r="AH56" s="45">
        <v>0</v>
      </c>
      <c r="AI56" s="84">
        <v>0</v>
      </c>
      <c r="AJ56" s="84" t="s">
        <v>182</v>
      </c>
      <c r="AK56" s="161">
        <f t="shared" si="5"/>
        <v>1</v>
      </c>
      <c r="AL56" s="166">
        <f t="shared" si="6"/>
        <v>22</v>
      </c>
      <c r="AM56" s="170" t="s">
        <v>186</v>
      </c>
    </row>
    <row r="57" spans="1:39" x14ac:dyDescent="0.25">
      <c r="A57" s="80">
        <f t="shared" si="7"/>
        <v>54</v>
      </c>
      <c r="B57" s="125" t="str">
        <f>CONCATENATE(VLOOKUP($E57,'[1]9-11 классы'!$B:$H,2,FALSE)," ",VLOOKUP($E57,'[1]9-11 классы'!$B:$H,3,FALSE)," ",VLOOKUP($E57,'[1]9-11 классы'!$B:$H,4,FALSE))</f>
        <v>Ширинкин Максим Дмитриевич</v>
      </c>
      <c r="C57" s="125" t="str">
        <f>VLOOKUP($E57,'[1]9-11 классы'!$B:$H,7,FALSE)</f>
        <v>Школа 49</v>
      </c>
      <c r="D57" s="133">
        <f>VLOOKUP($E57,'[1]9-11 классы'!$B:$H,6,FALSE)</f>
        <v>11</v>
      </c>
      <c r="E57" s="69" t="s">
        <v>28</v>
      </c>
      <c r="F57" s="93">
        <v>2</v>
      </c>
      <c r="G57" s="94">
        <v>1</v>
      </c>
      <c r="H57" s="94">
        <v>1</v>
      </c>
      <c r="I57" s="94">
        <v>1</v>
      </c>
      <c r="J57" s="95">
        <v>2</v>
      </c>
      <c r="K57" s="93">
        <v>2</v>
      </c>
      <c r="L57" s="94">
        <v>4</v>
      </c>
      <c r="M57" s="94">
        <v>4</v>
      </c>
      <c r="N57" s="94">
        <v>1</v>
      </c>
      <c r="O57" s="94">
        <v>2</v>
      </c>
      <c r="P57" s="94">
        <v>4</v>
      </c>
      <c r="Q57" s="94"/>
      <c r="R57" s="94">
        <v>2</v>
      </c>
      <c r="S57" s="94">
        <v>2</v>
      </c>
      <c r="T57" s="94">
        <v>1</v>
      </c>
      <c r="U57" s="95">
        <v>1</v>
      </c>
      <c r="V57" s="95">
        <v>1</v>
      </c>
      <c r="W57" s="95">
        <v>2</v>
      </c>
      <c r="X57" s="95">
        <v>4</v>
      </c>
      <c r="Y57" s="95">
        <v>1</v>
      </c>
      <c r="Z57" s="93">
        <v>13</v>
      </c>
      <c r="AA57" s="94">
        <v>14</v>
      </c>
      <c r="AB57" s="94">
        <v>25</v>
      </c>
      <c r="AC57" s="94">
        <v>35</v>
      </c>
      <c r="AD57" s="95">
        <v>45</v>
      </c>
      <c r="AE57" s="109">
        <f t="shared" si="4"/>
        <v>21</v>
      </c>
      <c r="AF57" s="96"/>
      <c r="AG57" s="97"/>
      <c r="AH57" s="97"/>
      <c r="AI57" s="98"/>
      <c r="AJ57" s="98"/>
      <c r="AK57" s="162">
        <f t="shared" si="5"/>
        <v>0</v>
      </c>
      <c r="AL57" s="171">
        <f t="shared" si="6"/>
        <v>21</v>
      </c>
      <c r="AM57" s="170" t="s">
        <v>186</v>
      </c>
    </row>
    <row r="58" spans="1:39" x14ac:dyDescent="0.25">
      <c r="A58" s="80">
        <f t="shared" si="7"/>
        <v>55</v>
      </c>
      <c r="B58" s="125" t="str">
        <f>CONCATENATE(VLOOKUP($E58,'[1]9-11 классы'!$B:$H,2,FALSE)," ",VLOOKUP($E58,'[1]9-11 классы'!$B:$H,3,FALSE)," ",VLOOKUP($E58,'[1]9-11 классы'!$B:$H,4,FALSE))</f>
        <v>Худеньких Юлия Дмитриевна</v>
      </c>
      <c r="C58" s="125" t="str">
        <f>VLOOKUP($E58,'[1]9-11 классы'!$B:$H,7,FALSE)</f>
        <v>Гимназия 17</v>
      </c>
      <c r="D58" s="133">
        <f>VLOOKUP($E58,'[1]9-11 классы'!$B:$H,6,FALSE)</f>
        <v>9</v>
      </c>
      <c r="E58" s="69" t="s">
        <v>173</v>
      </c>
      <c r="F58" s="74">
        <v>2</v>
      </c>
      <c r="G58" s="73">
        <v>1</v>
      </c>
      <c r="H58" s="73">
        <v>2</v>
      </c>
      <c r="I58" s="73">
        <v>2</v>
      </c>
      <c r="J58" s="87">
        <v>1</v>
      </c>
      <c r="K58" s="74">
        <v>2</v>
      </c>
      <c r="L58" s="73">
        <v>2</v>
      </c>
      <c r="M58" s="73">
        <v>4</v>
      </c>
      <c r="N58" s="73">
        <v>2</v>
      </c>
      <c r="O58" s="73">
        <v>3</v>
      </c>
      <c r="P58" s="73">
        <v>1</v>
      </c>
      <c r="Q58" s="73"/>
      <c r="R58" s="73">
        <v>3</v>
      </c>
      <c r="S58" s="73">
        <v>1</v>
      </c>
      <c r="T58" s="73">
        <v>3</v>
      </c>
      <c r="U58" s="87">
        <v>4</v>
      </c>
      <c r="V58" s="87">
        <v>2</v>
      </c>
      <c r="W58" s="87">
        <v>5</v>
      </c>
      <c r="X58" s="87">
        <v>2</v>
      </c>
      <c r="Y58" s="87">
        <v>4</v>
      </c>
      <c r="Z58" s="74">
        <v>345</v>
      </c>
      <c r="AA58" s="73">
        <v>235</v>
      </c>
      <c r="AB58" s="73">
        <v>124</v>
      </c>
      <c r="AC58" s="156">
        <v>24</v>
      </c>
      <c r="AD58" s="87">
        <v>25</v>
      </c>
      <c r="AE58" s="109">
        <f t="shared" si="4"/>
        <v>21</v>
      </c>
      <c r="AF58" s="46">
        <v>0</v>
      </c>
      <c r="AG58" s="45" t="s">
        <v>182</v>
      </c>
      <c r="AH58" s="45">
        <v>0</v>
      </c>
      <c r="AI58" s="84">
        <v>0</v>
      </c>
      <c r="AJ58" s="84">
        <v>0</v>
      </c>
      <c r="AK58" s="161">
        <f t="shared" si="5"/>
        <v>0</v>
      </c>
      <c r="AL58" s="166">
        <f t="shared" si="6"/>
        <v>21</v>
      </c>
      <c r="AM58" s="170" t="s">
        <v>186</v>
      </c>
    </row>
    <row r="59" spans="1:39" x14ac:dyDescent="0.25">
      <c r="A59" s="80">
        <f t="shared" si="7"/>
        <v>56</v>
      </c>
      <c r="B59" s="125" t="str">
        <f>CONCATENATE(VLOOKUP($E59,'[1]9-11 классы'!$B:$H,2,FALSE)," ",VLOOKUP($E59,'[1]9-11 классы'!$B:$H,3,FALSE)," ",VLOOKUP($E59,'[1]9-11 классы'!$B:$H,4,FALSE))</f>
        <v>Собянина Ирина Алексеевна</v>
      </c>
      <c r="C59" s="125" t="str">
        <f>VLOOKUP($E59,'[1]9-11 классы'!$B:$H,7,FALSE)</f>
        <v>Школа 146</v>
      </c>
      <c r="D59" s="133" t="str">
        <f>VLOOKUP($E59,'[1]9-11 классы'!$B:$H,6,FALSE)</f>
        <v>9-a</v>
      </c>
      <c r="E59" s="69" t="s">
        <v>137</v>
      </c>
      <c r="F59" s="74">
        <v>1</v>
      </c>
      <c r="G59" s="73">
        <v>2</v>
      </c>
      <c r="H59" s="73">
        <v>2</v>
      </c>
      <c r="I59" s="73">
        <v>1</v>
      </c>
      <c r="J59" s="87">
        <v>1</v>
      </c>
      <c r="K59" s="74">
        <v>3</v>
      </c>
      <c r="L59" s="73">
        <v>2</v>
      </c>
      <c r="M59" s="73">
        <v>4</v>
      </c>
      <c r="N59" s="73">
        <v>1</v>
      </c>
      <c r="O59" s="73">
        <v>3</v>
      </c>
      <c r="P59" s="73">
        <v>5</v>
      </c>
      <c r="Q59" s="73"/>
      <c r="R59" s="73">
        <v>5</v>
      </c>
      <c r="S59" s="73">
        <v>1</v>
      </c>
      <c r="T59" s="73">
        <v>1</v>
      </c>
      <c r="U59" s="87">
        <v>3</v>
      </c>
      <c r="V59" s="87">
        <v>5</v>
      </c>
      <c r="W59" s="87">
        <v>1</v>
      </c>
      <c r="X59" s="87">
        <v>3</v>
      </c>
      <c r="Y59" s="87">
        <v>3</v>
      </c>
      <c r="Z59" s="74">
        <v>35</v>
      </c>
      <c r="AA59" s="73">
        <v>24</v>
      </c>
      <c r="AB59" s="73">
        <v>25</v>
      </c>
      <c r="AC59" s="73">
        <v>35</v>
      </c>
      <c r="AD59" s="87">
        <v>12</v>
      </c>
      <c r="AE59" s="109">
        <f t="shared" si="4"/>
        <v>21</v>
      </c>
      <c r="AF59" s="46" t="s">
        <v>182</v>
      </c>
      <c r="AG59" s="45" t="s">
        <v>182</v>
      </c>
      <c r="AH59" s="45" t="s">
        <v>182</v>
      </c>
      <c r="AI59" s="84">
        <v>0</v>
      </c>
      <c r="AJ59" s="84" t="s">
        <v>182</v>
      </c>
      <c r="AK59" s="161">
        <f t="shared" si="5"/>
        <v>0</v>
      </c>
      <c r="AL59" s="166">
        <f t="shared" si="6"/>
        <v>21</v>
      </c>
      <c r="AM59" s="170" t="s">
        <v>186</v>
      </c>
    </row>
    <row r="60" spans="1:39" x14ac:dyDescent="0.25">
      <c r="A60" s="80">
        <f t="shared" si="7"/>
        <v>57</v>
      </c>
      <c r="B60" s="125" t="str">
        <f>CONCATENATE(VLOOKUP($E60,'[1]9-11 классы'!$B:$H,2,FALSE)," ",VLOOKUP($E60,'[1]9-11 классы'!$B:$H,3,FALSE)," ",VLOOKUP($E60,'[1]9-11 классы'!$B:$H,4,FALSE))</f>
        <v>Пакшандаева Анастасия Андреевна</v>
      </c>
      <c r="C60" s="125" t="str">
        <f>VLOOKUP($E60,'[1]9-11 классы'!$B:$H,7,FALSE)</f>
        <v>Гимназия 2</v>
      </c>
      <c r="D60" s="133" t="str">
        <f>VLOOKUP($E60,'[1]9-11 классы'!$B:$H,6,FALSE)</f>
        <v>11В</v>
      </c>
      <c r="E60" s="69" t="s">
        <v>178</v>
      </c>
      <c r="F60" s="74">
        <v>2</v>
      </c>
      <c r="G60" s="73">
        <v>1</v>
      </c>
      <c r="H60" s="73">
        <v>1</v>
      </c>
      <c r="I60" s="73">
        <v>2</v>
      </c>
      <c r="J60" s="87">
        <v>1</v>
      </c>
      <c r="K60" s="74">
        <v>5</v>
      </c>
      <c r="L60" s="73">
        <v>1</v>
      </c>
      <c r="M60" s="73">
        <v>4</v>
      </c>
      <c r="N60" s="73">
        <v>1</v>
      </c>
      <c r="O60" s="73">
        <v>3</v>
      </c>
      <c r="P60" s="73">
        <v>4</v>
      </c>
      <c r="Q60" s="73"/>
      <c r="R60" s="73">
        <v>2</v>
      </c>
      <c r="S60" s="73">
        <v>1</v>
      </c>
      <c r="T60" s="73">
        <v>2</v>
      </c>
      <c r="U60" s="87">
        <v>2</v>
      </c>
      <c r="V60" s="87">
        <v>3</v>
      </c>
      <c r="W60" s="87">
        <v>4</v>
      </c>
      <c r="X60" s="87">
        <v>4</v>
      </c>
      <c r="Y60" s="87">
        <v>3</v>
      </c>
      <c r="Z60" s="74">
        <v>13</v>
      </c>
      <c r="AA60" s="73">
        <v>35</v>
      </c>
      <c r="AB60" s="73">
        <v>13</v>
      </c>
      <c r="AC60" s="156">
        <v>24</v>
      </c>
      <c r="AD60" s="87">
        <v>25</v>
      </c>
      <c r="AE60" s="109">
        <f t="shared" si="4"/>
        <v>20</v>
      </c>
      <c r="AF60" s="46"/>
      <c r="AG60" s="45"/>
      <c r="AH60" s="45"/>
      <c r="AI60" s="84"/>
      <c r="AJ60" s="84"/>
      <c r="AK60" s="161">
        <f t="shared" si="5"/>
        <v>0</v>
      </c>
      <c r="AL60" s="166">
        <f t="shared" si="6"/>
        <v>20</v>
      </c>
      <c r="AM60" s="170" t="s">
        <v>186</v>
      </c>
    </row>
    <row r="61" spans="1:39" x14ac:dyDescent="0.25">
      <c r="A61" s="80">
        <f t="shared" si="7"/>
        <v>58</v>
      </c>
      <c r="B61" s="125" t="str">
        <f>CONCATENATE(VLOOKUP($E61,'[1]9-11 классы'!$B:$H,2,FALSE)," ",VLOOKUP($E61,'[1]9-11 классы'!$B:$H,3,FALSE)," ",VLOOKUP($E61,'[1]9-11 классы'!$B:$H,4,FALSE))</f>
        <v>Соколова Софья Сергеевна</v>
      </c>
      <c r="C61" s="125" t="str">
        <f>VLOOKUP($E61,'[1]9-11 классы'!$B:$H,7,FALSE)</f>
        <v>Школа 19</v>
      </c>
      <c r="D61" s="133" t="str">
        <f>VLOOKUP($E61,'[1]9-11 классы'!$B:$H,6,FALSE)</f>
        <v>9"б"</v>
      </c>
      <c r="E61" s="69" t="s">
        <v>168</v>
      </c>
      <c r="F61" s="74">
        <v>1</v>
      </c>
      <c r="G61" s="73">
        <v>1</v>
      </c>
      <c r="H61" s="73">
        <v>2</v>
      </c>
      <c r="I61" s="73">
        <v>1</v>
      </c>
      <c r="J61" s="87">
        <v>2</v>
      </c>
      <c r="K61" s="74">
        <v>2</v>
      </c>
      <c r="L61" s="73">
        <v>2</v>
      </c>
      <c r="M61" s="73">
        <v>3</v>
      </c>
      <c r="N61" s="73">
        <v>1</v>
      </c>
      <c r="O61" s="73">
        <v>2</v>
      </c>
      <c r="P61" s="73">
        <v>1</v>
      </c>
      <c r="Q61" s="73"/>
      <c r="R61" s="73">
        <v>2</v>
      </c>
      <c r="S61" s="73">
        <v>2</v>
      </c>
      <c r="T61" s="73">
        <v>2</v>
      </c>
      <c r="U61" s="87">
        <v>4</v>
      </c>
      <c r="V61" s="87">
        <v>4</v>
      </c>
      <c r="W61" s="87">
        <v>1</v>
      </c>
      <c r="X61" s="87">
        <v>2</v>
      </c>
      <c r="Y61" s="87">
        <v>3</v>
      </c>
      <c r="Z61" s="74">
        <v>135</v>
      </c>
      <c r="AA61" s="73">
        <v>15</v>
      </c>
      <c r="AB61" s="73">
        <v>24</v>
      </c>
      <c r="AC61" s="156">
        <v>15</v>
      </c>
      <c r="AD61" s="87">
        <v>35</v>
      </c>
      <c r="AE61" s="109">
        <f t="shared" si="4"/>
        <v>18</v>
      </c>
      <c r="AF61" s="46">
        <v>2</v>
      </c>
      <c r="AG61" s="45" t="s">
        <v>182</v>
      </c>
      <c r="AH61" s="45">
        <v>0</v>
      </c>
      <c r="AI61" s="84" t="s">
        <v>182</v>
      </c>
      <c r="AJ61" s="84">
        <v>0</v>
      </c>
      <c r="AK61" s="161">
        <f t="shared" si="5"/>
        <v>2</v>
      </c>
      <c r="AL61" s="166">
        <f t="shared" si="6"/>
        <v>20</v>
      </c>
      <c r="AM61" s="170" t="s">
        <v>186</v>
      </c>
    </row>
    <row r="62" spans="1:39" x14ac:dyDescent="0.25">
      <c r="A62" s="80">
        <f t="shared" si="7"/>
        <v>59</v>
      </c>
      <c r="B62" s="125" t="str">
        <f>CONCATENATE(VLOOKUP($E62,'[1]9-11 классы'!$B:$H,2,FALSE)," ",VLOOKUP($E62,'[1]9-11 классы'!$B:$H,3,FALSE)," ",VLOOKUP($E62,'[1]9-11 классы'!$B:$H,4,FALSE))</f>
        <v>Кочева Олеся Алексеевна</v>
      </c>
      <c r="C62" s="125" t="str">
        <f>VLOOKUP($E62,'[1]9-11 классы'!$B:$H,7,FALSE)</f>
        <v>Школа 145</v>
      </c>
      <c r="D62" s="133">
        <f>VLOOKUP($E62,'[1]9-11 классы'!$B:$H,6,FALSE)</f>
        <v>9</v>
      </c>
      <c r="E62" s="69" t="s">
        <v>159</v>
      </c>
      <c r="F62" s="74">
        <v>2</v>
      </c>
      <c r="G62" s="73">
        <v>1</v>
      </c>
      <c r="H62" s="73">
        <v>2</v>
      </c>
      <c r="I62" s="73">
        <v>1</v>
      </c>
      <c r="J62" s="87">
        <v>1</v>
      </c>
      <c r="K62" s="74">
        <v>2</v>
      </c>
      <c r="L62" s="73">
        <v>1</v>
      </c>
      <c r="M62" s="73">
        <v>4</v>
      </c>
      <c r="N62" s="73">
        <v>1</v>
      </c>
      <c r="O62" s="73">
        <v>3</v>
      </c>
      <c r="P62" s="73">
        <v>1</v>
      </c>
      <c r="Q62" s="73"/>
      <c r="R62" s="73">
        <v>5</v>
      </c>
      <c r="S62" s="73">
        <v>1</v>
      </c>
      <c r="T62" s="73">
        <v>5</v>
      </c>
      <c r="U62" s="87">
        <v>4</v>
      </c>
      <c r="V62" s="87">
        <v>4</v>
      </c>
      <c r="W62" s="87">
        <v>2</v>
      </c>
      <c r="X62" s="87">
        <v>4</v>
      </c>
      <c r="Y62" s="87">
        <v>2</v>
      </c>
      <c r="Z62" s="74">
        <v>345</v>
      </c>
      <c r="AA62" s="73">
        <v>45</v>
      </c>
      <c r="AB62" s="73">
        <v>34</v>
      </c>
      <c r="AC62" s="156">
        <v>14</v>
      </c>
      <c r="AD62" s="87">
        <v>23</v>
      </c>
      <c r="AE62" s="109">
        <f t="shared" si="4"/>
        <v>17</v>
      </c>
      <c r="AF62" s="46">
        <v>2</v>
      </c>
      <c r="AG62" s="45" t="s">
        <v>182</v>
      </c>
      <c r="AH62" s="45" t="s">
        <v>182</v>
      </c>
      <c r="AI62" s="84" t="s">
        <v>182</v>
      </c>
      <c r="AJ62" s="84" t="s">
        <v>182</v>
      </c>
      <c r="AK62" s="161">
        <f t="shared" si="5"/>
        <v>2</v>
      </c>
      <c r="AL62" s="166">
        <f t="shared" si="6"/>
        <v>19</v>
      </c>
      <c r="AM62" s="170" t="s">
        <v>186</v>
      </c>
    </row>
    <row r="63" spans="1:39" x14ac:dyDescent="0.25">
      <c r="A63" s="80">
        <f t="shared" si="7"/>
        <v>60</v>
      </c>
      <c r="B63" s="125" t="str">
        <f>CONCATENATE(VLOOKUP($E63,'[1]9-11 классы'!$B:$H,2,FALSE)," ",VLOOKUP($E63,'[1]9-11 классы'!$B:$H,3,FALSE)," ",VLOOKUP($E63,'[1]9-11 классы'!$B:$H,4,FALSE))</f>
        <v>Модина Дарья Сергеевна</v>
      </c>
      <c r="C63" s="125" t="str">
        <f>VLOOKUP($E63,'[1]9-11 классы'!$B:$H,7,FALSE)</f>
        <v>СОШ 132</v>
      </c>
      <c r="D63" s="133">
        <f>VLOOKUP($E63,'[1]9-11 классы'!$B:$H,6,FALSE)</f>
        <v>11</v>
      </c>
      <c r="E63" s="69" t="s">
        <v>118</v>
      </c>
      <c r="F63" s="74">
        <v>2</v>
      </c>
      <c r="G63" s="73">
        <v>1</v>
      </c>
      <c r="H63" s="73">
        <v>1</v>
      </c>
      <c r="I63" s="73">
        <v>2</v>
      </c>
      <c r="J63" s="87">
        <v>2</v>
      </c>
      <c r="K63" s="74">
        <v>3</v>
      </c>
      <c r="L63" s="73">
        <v>4</v>
      </c>
      <c r="M63" s="73">
        <v>2</v>
      </c>
      <c r="N63" s="73">
        <v>1</v>
      </c>
      <c r="O63" s="73">
        <v>5</v>
      </c>
      <c r="P63" s="73">
        <v>4</v>
      </c>
      <c r="Q63" s="73"/>
      <c r="R63" s="73">
        <v>4</v>
      </c>
      <c r="S63" s="73">
        <v>2</v>
      </c>
      <c r="T63" s="73">
        <v>3</v>
      </c>
      <c r="U63" s="87">
        <v>4</v>
      </c>
      <c r="V63" s="87">
        <v>1</v>
      </c>
      <c r="W63" s="87">
        <v>3</v>
      </c>
      <c r="X63" s="87">
        <v>2</v>
      </c>
      <c r="Y63" s="87">
        <v>3</v>
      </c>
      <c r="Z63" s="74">
        <v>14</v>
      </c>
      <c r="AA63" s="73">
        <v>45</v>
      </c>
      <c r="AB63" s="73">
        <v>13</v>
      </c>
      <c r="AC63" s="73">
        <v>35</v>
      </c>
      <c r="AD63" s="87">
        <v>25</v>
      </c>
      <c r="AE63" s="109">
        <f t="shared" si="4"/>
        <v>18</v>
      </c>
      <c r="AF63" s="46">
        <v>1</v>
      </c>
      <c r="AG63" s="45" t="s">
        <v>182</v>
      </c>
      <c r="AH63" s="45" t="s">
        <v>182</v>
      </c>
      <c r="AI63" s="84" t="s">
        <v>182</v>
      </c>
      <c r="AJ63" s="84" t="s">
        <v>182</v>
      </c>
      <c r="AK63" s="161">
        <f t="shared" si="5"/>
        <v>1</v>
      </c>
      <c r="AL63" s="166">
        <f t="shared" si="6"/>
        <v>19</v>
      </c>
      <c r="AM63" s="170" t="s">
        <v>186</v>
      </c>
    </row>
    <row r="64" spans="1:39" x14ac:dyDescent="0.25">
      <c r="A64" s="80">
        <f t="shared" si="7"/>
        <v>61</v>
      </c>
      <c r="B64" s="125" t="str">
        <f>CONCATENATE(VLOOKUP($E64,'[1]9-11 классы'!$B:$H,2,FALSE)," ",VLOOKUP($E64,'[1]9-11 классы'!$B:$H,3,FALSE)," ",VLOOKUP($E64,'[1]9-11 классы'!$B:$H,4,FALSE))</f>
        <v>Калейников Ярослав Алексеевич</v>
      </c>
      <c r="C64" s="125" t="str">
        <f>VLOOKUP($E64,'[1]9-11 классы'!$B:$H,7,FALSE)</f>
        <v>Гимназия N 2</v>
      </c>
      <c r="D64" s="133" t="str">
        <f>VLOOKUP($E64,'[1]9-11 классы'!$B:$H,6,FALSE)</f>
        <v>9 Б</v>
      </c>
      <c r="E64" s="69" t="s">
        <v>170</v>
      </c>
      <c r="F64" s="74">
        <v>2</v>
      </c>
      <c r="G64" s="73">
        <v>1</v>
      </c>
      <c r="H64" s="73">
        <v>1</v>
      </c>
      <c r="I64" s="73">
        <v>2</v>
      </c>
      <c r="J64" s="87">
        <v>1</v>
      </c>
      <c r="K64" s="74">
        <v>2</v>
      </c>
      <c r="L64" s="73">
        <v>4</v>
      </c>
      <c r="M64" s="73">
        <v>4</v>
      </c>
      <c r="N64" s="73">
        <v>1</v>
      </c>
      <c r="O64" s="73">
        <v>5</v>
      </c>
      <c r="P64" s="73">
        <v>4</v>
      </c>
      <c r="Q64" s="73"/>
      <c r="R64" s="73">
        <v>2</v>
      </c>
      <c r="S64" s="73">
        <v>3</v>
      </c>
      <c r="T64" s="73">
        <v>3</v>
      </c>
      <c r="U64" s="87">
        <v>3</v>
      </c>
      <c r="V64" s="87">
        <v>2</v>
      </c>
      <c r="W64" s="87">
        <v>2</v>
      </c>
      <c r="X64" s="87">
        <v>1</v>
      </c>
      <c r="Y64" s="87">
        <v>4</v>
      </c>
      <c r="Z64" s="74">
        <v>5</v>
      </c>
      <c r="AA64" s="73">
        <v>5</v>
      </c>
      <c r="AB64" s="73">
        <v>1</v>
      </c>
      <c r="AC64" s="73">
        <v>3</v>
      </c>
      <c r="AD64" s="87">
        <v>2</v>
      </c>
      <c r="AE64" s="109">
        <f t="shared" si="4"/>
        <v>17</v>
      </c>
      <c r="AF64" s="46"/>
      <c r="AG64" s="45"/>
      <c r="AH64" s="45"/>
      <c r="AI64" s="84"/>
      <c r="AJ64" s="84"/>
      <c r="AK64" s="161">
        <f t="shared" si="5"/>
        <v>0</v>
      </c>
      <c r="AL64" s="166">
        <f t="shared" si="6"/>
        <v>17</v>
      </c>
      <c r="AM64" s="170" t="s">
        <v>186</v>
      </c>
    </row>
    <row r="65" spans="1:39" x14ac:dyDescent="0.25">
      <c r="A65" s="80">
        <f t="shared" si="7"/>
        <v>62</v>
      </c>
      <c r="B65" s="125" t="str">
        <f>CONCATENATE(VLOOKUP($E65,'[1]9-11 классы'!$B:$H,2,FALSE)," ",VLOOKUP($E65,'[1]9-11 классы'!$B:$H,3,FALSE)," ",VLOOKUP($E65,'[1]9-11 классы'!$B:$H,4,FALSE))</f>
        <v>Найданова Алина Александровна</v>
      </c>
      <c r="C65" s="125" t="str">
        <f>VLOOKUP($E65,'[1]9-11 классы'!$B:$H,7,FALSE)</f>
        <v>Школа 19</v>
      </c>
      <c r="D65" s="133">
        <f>VLOOKUP($E65,'[1]9-11 классы'!$B:$H,6,FALSE)</f>
        <v>11</v>
      </c>
      <c r="E65" s="69" t="s">
        <v>114</v>
      </c>
      <c r="F65" s="74">
        <v>1</v>
      </c>
      <c r="G65" s="73">
        <v>2</v>
      </c>
      <c r="H65" s="73">
        <v>2</v>
      </c>
      <c r="I65" s="73">
        <v>1</v>
      </c>
      <c r="J65" s="87">
        <v>2</v>
      </c>
      <c r="K65" s="74">
        <v>2</v>
      </c>
      <c r="L65" s="73">
        <v>4</v>
      </c>
      <c r="M65" s="73">
        <v>4</v>
      </c>
      <c r="N65" s="73">
        <v>3</v>
      </c>
      <c r="O65" s="73">
        <v>2</v>
      </c>
      <c r="P65" s="73">
        <v>5</v>
      </c>
      <c r="Q65" s="73"/>
      <c r="R65" s="73">
        <v>2</v>
      </c>
      <c r="S65" s="73">
        <v>1</v>
      </c>
      <c r="T65" s="73">
        <v>1</v>
      </c>
      <c r="U65" s="87">
        <v>3</v>
      </c>
      <c r="V65" s="87">
        <v>5</v>
      </c>
      <c r="W65" s="87">
        <v>1</v>
      </c>
      <c r="X65" s="87">
        <v>1</v>
      </c>
      <c r="Y65" s="87">
        <v>2</v>
      </c>
      <c r="Z65" s="74">
        <v>24</v>
      </c>
      <c r="AA65" s="73">
        <v>35</v>
      </c>
      <c r="AB65" s="73">
        <v>24</v>
      </c>
      <c r="AC65" s="156">
        <v>14</v>
      </c>
      <c r="AD65" s="87">
        <v>25</v>
      </c>
      <c r="AE65" s="109">
        <f t="shared" si="4"/>
        <v>17</v>
      </c>
      <c r="AF65" s="46"/>
      <c r="AG65" s="45"/>
      <c r="AH65" s="45"/>
      <c r="AI65" s="84"/>
      <c r="AJ65" s="84"/>
      <c r="AK65" s="161">
        <f t="shared" si="5"/>
        <v>0</v>
      </c>
      <c r="AL65" s="166">
        <f t="shared" si="6"/>
        <v>17</v>
      </c>
      <c r="AM65" s="170" t="s">
        <v>186</v>
      </c>
    </row>
    <row r="66" spans="1:39" x14ac:dyDescent="0.25">
      <c r="A66" s="80">
        <f t="shared" si="7"/>
        <v>63</v>
      </c>
      <c r="B66" s="125" t="str">
        <f>CONCATENATE(VLOOKUP($E66,'[1]9-11 классы'!$B:$H,2,FALSE)," ",VLOOKUP($E66,'[1]9-11 классы'!$B:$H,3,FALSE)," ",VLOOKUP($E66,'[1]9-11 классы'!$B:$H,4,FALSE))</f>
        <v>Васильев Вадим Дмитриевич</v>
      </c>
      <c r="C66" s="125" t="str">
        <f>VLOOKUP($E66,'[1]9-11 классы'!$B:$H,7,FALSE)</f>
        <v>Лицей 4</v>
      </c>
      <c r="D66" s="133" t="str">
        <f>VLOOKUP($E66,'[1]9-11 классы'!$B:$H,6,FALSE)</f>
        <v>9б</v>
      </c>
      <c r="E66" s="69" t="s">
        <v>160</v>
      </c>
      <c r="F66" s="74">
        <v>2</v>
      </c>
      <c r="G66" s="73">
        <v>1</v>
      </c>
      <c r="H66" s="73">
        <v>2</v>
      </c>
      <c r="I66" s="73">
        <v>2</v>
      </c>
      <c r="J66" s="87">
        <v>1</v>
      </c>
      <c r="K66" s="74">
        <v>4</v>
      </c>
      <c r="L66" s="73">
        <v>2</v>
      </c>
      <c r="M66" s="73">
        <v>4</v>
      </c>
      <c r="N66" s="73">
        <v>1</v>
      </c>
      <c r="O66" s="73">
        <v>2</v>
      </c>
      <c r="P66" s="73">
        <v>2</v>
      </c>
      <c r="Q66" s="73"/>
      <c r="R66" s="73">
        <v>3</v>
      </c>
      <c r="S66" s="73">
        <v>1</v>
      </c>
      <c r="T66" s="73">
        <v>1</v>
      </c>
      <c r="U66" s="87">
        <v>1</v>
      </c>
      <c r="V66" s="87">
        <v>4</v>
      </c>
      <c r="W66" s="87">
        <v>1</v>
      </c>
      <c r="X66" s="87">
        <v>4</v>
      </c>
      <c r="Y66" s="87">
        <v>1</v>
      </c>
      <c r="Z66" s="74">
        <v>145</v>
      </c>
      <c r="AA66" s="73">
        <v>345</v>
      </c>
      <c r="AB66" s="73">
        <v>134</v>
      </c>
      <c r="AC66" s="156">
        <v>135</v>
      </c>
      <c r="AD66" s="87">
        <v>125</v>
      </c>
      <c r="AE66" s="109">
        <f t="shared" si="4"/>
        <v>14</v>
      </c>
      <c r="AF66" s="46">
        <v>2</v>
      </c>
      <c r="AG66" s="45">
        <v>1</v>
      </c>
      <c r="AH66" s="45">
        <v>0</v>
      </c>
      <c r="AI66" s="84">
        <v>0</v>
      </c>
      <c r="AJ66" s="84">
        <v>0</v>
      </c>
      <c r="AK66" s="161">
        <f t="shared" si="5"/>
        <v>3</v>
      </c>
      <c r="AL66" s="166">
        <f t="shared" si="6"/>
        <v>17</v>
      </c>
      <c r="AM66" s="170" t="s">
        <v>186</v>
      </c>
    </row>
    <row r="67" spans="1:39" x14ac:dyDescent="0.25">
      <c r="A67" s="80">
        <f t="shared" si="7"/>
        <v>64</v>
      </c>
      <c r="B67" s="125" t="str">
        <f>CONCATENATE(VLOOKUP($E67,'[1]9-11 классы'!$B:$H,2,FALSE)," ",VLOOKUP($E67,'[1]9-11 классы'!$B:$H,3,FALSE)," ",VLOOKUP($E67,'[1]9-11 классы'!$B:$H,4,FALSE))</f>
        <v>Крюкова Полина Дмитриевна</v>
      </c>
      <c r="C67" s="125" t="str">
        <f>VLOOKUP($E67,'[1]9-11 классы'!$B:$H,7,FALSE)</f>
        <v>Школа 145</v>
      </c>
      <c r="D67" s="133" t="str">
        <f>VLOOKUP($E67,'[1]9-11 классы'!$B:$H,6,FALSE)</f>
        <v>9 А</v>
      </c>
      <c r="E67" s="69" t="s">
        <v>163</v>
      </c>
      <c r="F67" s="74">
        <v>1</v>
      </c>
      <c r="G67" s="73">
        <v>2</v>
      </c>
      <c r="H67" s="73">
        <v>1</v>
      </c>
      <c r="I67" s="73">
        <v>1</v>
      </c>
      <c r="J67" s="87">
        <v>2</v>
      </c>
      <c r="K67" s="74">
        <v>2</v>
      </c>
      <c r="L67" s="73">
        <v>2</v>
      </c>
      <c r="M67" s="73">
        <v>4</v>
      </c>
      <c r="N67" s="73">
        <v>1</v>
      </c>
      <c r="O67" s="73">
        <v>1</v>
      </c>
      <c r="P67" s="73">
        <v>1</v>
      </c>
      <c r="Q67" s="73"/>
      <c r="R67" s="73">
        <v>5</v>
      </c>
      <c r="S67" s="73">
        <v>2</v>
      </c>
      <c r="T67" s="73">
        <v>3</v>
      </c>
      <c r="U67" s="87">
        <v>3</v>
      </c>
      <c r="V67" s="87">
        <v>1</v>
      </c>
      <c r="W67" s="87">
        <v>3</v>
      </c>
      <c r="X67" s="87">
        <v>4</v>
      </c>
      <c r="Y67" s="87">
        <v>1</v>
      </c>
      <c r="Z67" s="74">
        <v>2345</v>
      </c>
      <c r="AA67" s="73">
        <v>3</v>
      </c>
      <c r="AB67" s="73">
        <v>134</v>
      </c>
      <c r="AC67" s="156">
        <v>24</v>
      </c>
      <c r="AD67" s="87">
        <v>245</v>
      </c>
      <c r="AE67" s="109">
        <f t="shared" si="4"/>
        <v>17</v>
      </c>
      <c r="AF67" s="46" t="s">
        <v>182</v>
      </c>
      <c r="AG67" s="45" t="s">
        <v>182</v>
      </c>
      <c r="AH67" s="45" t="s">
        <v>182</v>
      </c>
      <c r="AI67" s="84" t="s">
        <v>182</v>
      </c>
      <c r="AJ67" s="84" t="s">
        <v>182</v>
      </c>
      <c r="AK67" s="161">
        <f t="shared" si="5"/>
        <v>0</v>
      </c>
      <c r="AL67" s="166">
        <f t="shared" si="6"/>
        <v>17</v>
      </c>
      <c r="AM67" s="170" t="s">
        <v>186</v>
      </c>
    </row>
    <row r="68" spans="1:39" x14ac:dyDescent="0.25">
      <c r="A68" s="80">
        <f t="shared" si="7"/>
        <v>65</v>
      </c>
      <c r="B68" s="125" t="str">
        <f>CONCATENATE(VLOOKUP($E68,'[1]9-11 классы'!$B:$H,2,FALSE)," ",VLOOKUP($E68,'[1]9-11 классы'!$B:$H,3,FALSE)," ",VLOOKUP($E68,'[1]9-11 классы'!$B:$H,4,FALSE))</f>
        <v>Кучева Виолетта Андреевна</v>
      </c>
      <c r="C68" s="125" t="str">
        <f>VLOOKUP($E68,'[1]9-11 классы'!$B:$H,7,FALSE)</f>
        <v>Школа 19</v>
      </c>
      <c r="D68" s="133" t="str">
        <f>VLOOKUP($E68,'[1]9-11 классы'!$B:$H,6,FALSE)</f>
        <v>11 Б</v>
      </c>
      <c r="E68" s="69" t="s">
        <v>144</v>
      </c>
      <c r="F68" s="74">
        <v>2</v>
      </c>
      <c r="G68" s="73">
        <v>1</v>
      </c>
      <c r="H68" s="73">
        <v>1</v>
      </c>
      <c r="I68" s="73">
        <v>1</v>
      </c>
      <c r="J68" s="87">
        <v>2</v>
      </c>
      <c r="K68" s="74">
        <v>2</v>
      </c>
      <c r="L68" s="73">
        <v>2</v>
      </c>
      <c r="M68" s="73">
        <v>4</v>
      </c>
      <c r="N68" s="73">
        <v>1</v>
      </c>
      <c r="O68" s="73">
        <v>4</v>
      </c>
      <c r="P68" s="73">
        <v>4</v>
      </c>
      <c r="Q68" s="73"/>
      <c r="R68" s="73">
        <v>5</v>
      </c>
      <c r="S68" s="73">
        <v>3</v>
      </c>
      <c r="T68" s="73">
        <v>2</v>
      </c>
      <c r="U68" s="87">
        <v>1</v>
      </c>
      <c r="V68" s="87">
        <v>1</v>
      </c>
      <c r="W68" s="87">
        <v>2</v>
      </c>
      <c r="X68" s="87">
        <v>2</v>
      </c>
      <c r="Y68" s="87">
        <v>4</v>
      </c>
      <c r="Z68" s="74">
        <v>5</v>
      </c>
      <c r="AA68" s="73">
        <v>4</v>
      </c>
      <c r="AB68" s="73">
        <v>1</v>
      </c>
      <c r="AC68" s="156">
        <v>3</v>
      </c>
      <c r="AD68" s="87">
        <v>2</v>
      </c>
      <c r="AE68" s="109">
        <f t="shared" ref="AE68:AE79" si="8">1*(SUM(IF(F68=$F$2,1,0),IF(G68=$G$2,1,0),IF(H68=$H$2,1,0),IF(I68=$I$2,1,0),IF(J68=$J$2,1,0))+2*SUM(IF(K68=$K$2,1,0),IF(L68=$L$2,1,0),IF(M68=$M$2,1,0),IF(N68=$N$2,1,0),IF(O68=$O$2,1,0),IF(P68=$P$2,1,0),IF(Q68=$Q$2,1,0),IF(R68=$R$2,1,0),IF(S68=$S$2,1,0),IF(T68=$T$2,1,0),IF(U68=$U$2,1,0),IF(V68=$V$2,1,0),IF(W68=$W$2,1,0),IF(X68=$X$2,1,0),IF(Y68=$Y$2,1,0))+3*SUM(IF(Z68=$Z$2,1,0),IF(AA68=$AA$2,1,0),IF(AB68=$AB$2,1,0),OR(IF(AC68=$AC$2,1,0),IF(AC68=$AC$1,1,0)),IF(AD68=$AD$2,1,0)))</f>
        <v>17</v>
      </c>
      <c r="AF68" s="46">
        <v>0</v>
      </c>
      <c r="AG68" s="45" t="s">
        <v>182</v>
      </c>
      <c r="AH68" s="45">
        <v>0</v>
      </c>
      <c r="AI68" s="84" t="s">
        <v>182</v>
      </c>
      <c r="AJ68" s="84" t="s">
        <v>182</v>
      </c>
      <c r="AK68" s="161">
        <f t="shared" ref="AK68:AK79" si="9">SUM(AF68:AJ68)</f>
        <v>0</v>
      </c>
      <c r="AL68" s="166">
        <f t="shared" ref="AL68:AL79" si="10">AE68+AK68</f>
        <v>17</v>
      </c>
      <c r="AM68" s="170" t="s">
        <v>186</v>
      </c>
    </row>
    <row r="69" spans="1:39" x14ac:dyDescent="0.25">
      <c r="A69" s="80">
        <f t="shared" ref="A69:A79" si="11">A68+1</f>
        <v>66</v>
      </c>
      <c r="B69" s="125" t="str">
        <f>CONCATENATE(VLOOKUP($E69,'[1]9-11 классы'!$B:$H,2,FALSE)," ",VLOOKUP($E69,'[1]9-11 классы'!$B:$H,3,FALSE)," ",VLOOKUP($E69,'[1]9-11 классы'!$B:$H,4,FALSE))</f>
        <v>Елина Дарья Андреевна</v>
      </c>
      <c r="C69" s="125" t="str">
        <f>VLOOKUP($E69,'[1]9-11 классы'!$B:$H,7,FALSE)</f>
        <v>Школа 19</v>
      </c>
      <c r="D69" s="133" t="str">
        <f>VLOOKUP($E69,'[1]9-11 классы'!$B:$H,6,FALSE)</f>
        <v>10"а"</v>
      </c>
      <c r="E69" s="69" t="s">
        <v>116</v>
      </c>
      <c r="F69" s="74">
        <v>2</v>
      </c>
      <c r="G69" s="73">
        <v>1</v>
      </c>
      <c r="H69" s="73">
        <v>1</v>
      </c>
      <c r="I69" s="73">
        <v>1</v>
      </c>
      <c r="J69" s="87">
        <v>1</v>
      </c>
      <c r="K69" s="74">
        <v>2</v>
      </c>
      <c r="L69" s="73">
        <v>3</v>
      </c>
      <c r="M69" s="73">
        <v>4</v>
      </c>
      <c r="N69" s="73">
        <v>1</v>
      </c>
      <c r="O69" s="73">
        <v>2</v>
      </c>
      <c r="P69" s="73">
        <v>2</v>
      </c>
      <c r="Q69" s="73"/>
      <c r="R69" s="73">
        <v>3</v>
      </c>
      <c r="S69" s="73">
        <v>2</v>
      </c>
      <c r="T69" s="73">
        <v>5</v>
      </c>
      <c r="U69" s="87">
        <v>1</v>
      </c>
      <c r="V69" s="87">
        <v>1</v>
      </c>
      <c r="W69" s="87">
        <v>3</v>
      </c>
      <c r="X69" s="87">
        <v>5</v>
      </c>
      <c r="Y69" s="87">
        <v>4</v>
      </c>
      <c r="Z69" s="74">
        <v>23</v>
      </c>
      <c r="AA69" s="73">
        <v>34</v>
      </c>
      <c r="AB69" s="73">
        <v>1234</v>
      </c>
      <c r="AC69" s="156">
        <v>34</v>
      </c>
      <c r="AD69" s="87">
        <v>24</v>
      </c>
      <c r="AE69" s="109">
        <f t="shared" si="8"/>
        <v>16</v>
      </c>
      <c r="AF69" s="46"/>
      <c r="AG69" s="45"/>
      <c r="AH69" s="45"/>
      <c r="AI69" s="84"/>
      <c r="AJ69" s="84"/>
      <c r="AK69" s="161">
        <f t="shared" si="9"/>
        <v>0</v>
      </c>
      <c r="AL69" s="166">
        <f t="shared" si="10"/>
        <v>16</v>
      </c>
      <c r="AM69" s="170" t="s">
        <v>186</v>
      </c>
    </row>
    <row r="70" spans="1:39" x14ac:dyDescent="0.25">
      <c r="A70" s="80">
        <f t="shared" si="11"/>
        <v>67</v>
      </c>
      <c r="B70" s="125" t="str">
        <f>CONCATENATE(VLOOKUP($E70,'[1]9-11 классы'!$B:$H,2,FALSE)," ",VLOOKUP($E70,'[1]9-11 классы'!$B:$H,3,FALSE)," ",VLOOKUP($E70,'[1]9-11 классы'!$B:$H,4,FALSE))</f>
        <v>Любимов Артём Максимович</v>
      </c>
      <c r="C70" s="125" t="str">
        <f>VLOOKUP($E70,'[1]9-11 классы'!$B:$H,7,FALSE)</f>
        <v>Школа 146</v>
      </c>
      <c r="D70" s="133" t="str">
        <f>VLOOKUP($E70,'[1]9-11 классы'!$B:$H,6,FALSE)</f>
        <v>10 Г</v>
      </c>
      <c r="E70" s="69" t="s">
        <v>131</v>
      </c>
      <c r="F70" s="74">
        <v>2</v>
      </c>
      <c r="G70" s="73">
        <v>1</v>
      </c>
      <c r="H70" s="73">
        <v>1</v>
      </c>
      <c r="I70" s="73">
        <v>1</v>
      </c>
      <c r="J70" s="87">
        <v>2</v>
      </c>
      <c r="K70" s="74">
        <v>3</v>
      </c>
      <c r="L70" s="73">
        <v>1</v>
      </c>
      <c r="M70" s="73">
        <v>4</v>
      </c>
      <c r="N70" s="73">
        <v>1</v>
      </c>
      <c r="O70" s="73">
        <v>3</v>
      </c>
      <c r="P70" s="73">
        <v>3</v>
      </c>
      <c r="Q70" s="73"/>
      <c r="R70" s="73">
        <v>5</v>
      </c>
      <c r="S70" s="73">
        <v>5</v>
      </c>
      <c r="T70" s="73">
        <v>1</v>
      </c>
      <c r="U70" s="87">
        <v>4</v>
      </c>
      <c r="V70" s="87">
        <v>2</v>
      </c>
      <c r="W70" s="87">
        <v>3</v>
      </c>
      <c r="X70" s="87">
        <v>3</v>
      </c>
      <c r="Y70" s="87">
        <v>2</v>
      </c>
      <c r="Z70" s="74">
        <v>25</v>
      </c>
      <c r="AA70" s="73">
        <v>13</v>
      </c>
      <c r="AB70" s="73">
        <v>15</v>
      </c>
      <c r="AC70" s="156">
        <v>23</v>
      </c>
      <c r="AD70" s="87">
        <v>45</v>
      </c>
      <c r="AE70" s="109">
        <f t="shared" si="8"/>
        <v>13</v>
      </c>
      <c r="AF70" s="46">
        <v>2</v>
      </c>
      <c r="AG70" s="45" t="s">
        <v>182</v>
      </c>
      <c r="AH70" s="45">
        <v>1</v>
      </c>
      <c r="AI70" s="84">
        <v>0</v>
      </c>
      <c r="AJ70" s="84">
        <v>0</v>
      </c>
      <c r="AK70" s="161">
        <f t="shared" si="9"/>
        <v>3</v>
      </c>
      <c r="AL70" s="166">
        <f t="shared" si="10"/>
        <v>16</v>
      </c>
      <c r="AM70" s="170" t="s">
        <v>186</v>
      </c>
    </row>
    <row r="71" spans="1:39" s="99" customFormat="1" x14ac:dyDescent="0.25">
      <c r="A71" s="80">
        <f t="shared" si="11"/>
        <v>68</v>
      </c>
      <c r="B71" s="125" t="str">
        <f>CONCATENATE(VLOOKUP($E71,'[1]9-11 классы'!$B:$H,2,FALSE)," ",VLOOKUP($E71,'[1]9-11 классы'!$B:$H,3,FALSE)," ",VLOOKUP($E71,'[1]9-11 классы'!$B:$H,4,FALSE))</f>
        <v>Грицевич Полина Алексеевна</v>
      </c>
      <c r="C71" s="125" t="str">
        <f>VLOOKUP($E71,'[1]9-11 классы'!$B:$H,7,FALSE)</f>
        <v>Гимназия 2</v>
      </c>
      <c r="D71" s="133" t="str">
        <f>VLOOKUP($E71,'[1]9-11 классы'!$B:$H,6,FALSE)</f>
        <v>10а</v>
      </c>
      <c r="E71" s="69" t="s">
        <v>115</v>
      </c>
      <c r="F71" s="74">
        <v>1</v>
      </c>
      <c r="G71" s="73">
        <v>1</v>
      </c>
      <c r="H71" s="73">
        <v>1</v>
      </c>
      <c r="I71" s="73">
        <v>2</v>
      </c>
      <c r="J71" s="87">
        <v>2</v>
      </c>
      <c r="K71" s="74">
        <v>2</v>
      </c>
      <c r="L71" s="73">
        <v>3</v>
      </c>
      <c r="M71" s="73">
        <v>4</v>
      </c>
      <c r="N71" s="73">
        <v>1</v>
      </c>
      <c r="O71" s="73">
        <v>5</v>
      </c>
      <c r="P71" s="73">
        <v>1</v>
      </c>
      <c r="Q71" s="73"/>
      <c r="R71" s="73">
        <v>2</v>
      </c>
      <c r="S71" s="73">
        <v>1</v>
      </c>
      <c r="T71" s="73">
        <v>2</v>
      </c>
      <c r="U71" s="87">
        <v>5</v>
      </c>
      <c r="V71" s="87">
        <v>2</v>
      </c>
      <c r="W71" s="87">
        <v>3</v>
      </c>
      <c r="X71" s="87">
        <v>4</v>
      </c>
      <c r="Y71" s="87">
        <v>3</v>
      </c>
      <c r="Z71" s="74">
        <v>345</v>
      </c>
      <c r="AA71" s="73">
        <v>135</v>
      </c>
      <c r="AB71" s="73">
        <v>34</v>
      </c>
      <c r="AC71" s="73">
        <v>3</v>
      </c>
      <c r="AD71" s="87">
        <v>1</v>
      </c>
      <c r="AE71" s="109">
        <f t="shared" si="8"/>
        <v>15</v>
      </c>
      <c r="AF71" s="46" t="s">
        <v>182</v>
      </c>
      <c r="AG71" s="120" t="s">
        <v>182</v>
      </c>
      <c r="AH71" s="45">
        <v>0</v>
      </c>
      <c r="AI71" s="84">
        <v>0</v>
      </c>
      <c r="AJ71" s="84" t="s">
        <v>182</v>
      </c>
      <c r="AK71" s="161">
        <f t="shared" si="9"/>
        <v>0</v>
      </c>
      <c r="AL71" s="166">
        <f t="shared" si="10"/>
        <v>15</v>
      </c>
      <c r="AM71" s="170" t="s">
        <v>186</v>
      </c>
    </row>
    <row r="72" spans="1:39" x14ac:dyDescent="0.25">
      <c r="A72" s="80">
        <f t="shared" si="11"/>
        <v>69</v>
      </c>
      <c r="B72" s="125" t="str">
        <f>CONCATENATE(VLOOKUP($E72,'[1]9-11 классы'!$B:$H,2,FALSE)," ",VLOOKUP($E72,'[1]9-11 классы'!$B:$H,3,FALSE)," ",VLOOKUP($E72,'[1]9-11 классы'!$B:$H,4,FALSE))</f>
        <v>Ильин Иван Владимирович</v>
      </c>
      <c r="C72" s="125" t="str">
        <f>VLOOKUP($E72,'[1]9-11 классы'!$B:$H,7,FALSE)</f>
        <v>Школа 37</v>
      </c>
      <c r="D72" s="133">
        <f>VLOOKUP($E72,'[1]9-11 классы'!$B:$H,6,FALSE)</f>
        <v>11</v>
      </c>
      <c r="E72" s="69" t="s">
        <v>175</v>
      </c>
      <c r="F72" s="74">
        <v>1</v>
      </c>
      <c r="G72" s="73">
        <v>2</v>
      </c>
      <c r="H72" s="73">
        <v>1</v>
      </c>
      <c r="I72" s="73">
        <v>1</v>
      </c>
      <c r="J72" s="87">
        <v>2</v>
      </c>
      <c r="K72" s="74">
        <v>2</v>
      </c>
      <c r="L72" s="73">
        <v>4</v>
      </c>
      <c r="M72" s="73">
        <v>1</v>
      </c>
      <c r="N72" s="73">
        <v>1</v>
      </c>
      <c r="O72" s="73">
        <v>3</v>
      </c>
      <c r="P72" s="73">
        <v>4</v>
      </c>
      <c r="Q72" s="73"/>
      <c r="R72" s="73">
        <v>1</v>
      </c>
      <c r="S72" s="73">
        <v>2</v>
      </c>
      <c r="T72" s="73">
        <v>4</v>
      </c>
      <c r="U72" s="87">
        <v>1</v>
      </c>
      <c r="V72" s="87">
        <v>4</v>
      </c>
      <c r="W72" s="87">
        <v>1</v>
      </c>
      <c r="X72" s="87">
        <v>3</v>
      </c>
      <c r="Y72" s="87">
        <v>2</v>
      </c>
      <c r="Z72" s="74">
        <v>4</v>
      </c>
      <c r="AA72" s="73">
        <v>1</v>
      </c>
      <c r="AB72" s="73">
        <v>2</v>
      </c>
      <c r="AC72" s="156">
        <v>3</v>
      </c>
      <c r="AD72" s="87">
        <v>5</v>
      </c>
      <c r="AE72" s="109">
        <f t="shared" si="8"/>
        <v>15</v>
      </c>
      <c r="AF72" s="46" t="s">
        <v>182</v>
      </c>
      <c r="AG72" s="45" t="s">
        <v>182</v>
      </c>
      <c r="AH72" s="45" t="s">
        <v>182</v>
      </c>
      <c r="AI72" s="84" t="s">
        <v>182</v>
      </c>
      <c r="AJ72" s="84" t="s">
        <v>182</v>
      </c>
      <c r="AK72" s="161">
        <f t="shared" si="9"/>
        <v>0</v>
      </c>
      <c r="AL72" s="166">
        <f t="shared" si="10"/>
        <v>15</v>
      </c>
      <c r="AM72" s="170" t="s">
        <v>186</v>
      </c>
    </row>
    <row r="73" spans="1:39" x14ac:dyDescent="0.25">
      <c r="A73" s="80">
        <f t="shared" si="11"/>
        <v>70</v>
      </c>
      <c r="B73" s="125" t="str">
        <f>CONCATENATE(VLOOKUP($E73,'[1]9-11 классы'!$B:$H,2,FALSE)," ",VLOOKUP($E73,'[1]9-11 классы'!$B:$H,3,FALSE)," ",VLOOKUP($E73,'[1]9-11 классы'!$B:$H,4,FALSE))</f>
        <v>Кожевникова Юлия Михайловна</v>
      </c>
      <c r="C73" s="125" t="str">
        <f>VLOOKUP($E73,'[1]9-11 классы'!$B:$H,7,FALSE)</f>
        <v>Школа 145</v>
      </c>
      <c r="D73" s="133">
        <f>VLOOKUP($E73,'[1]9-11 классы'!$B:$H,6,FALSE)</f>
        <v>9</v>
      </c>
      <c r="E73" s="69" t="s">
        <v>157</v>
      </c>
      <c r="F73" s="74">
        <v>2</v>
      </c>
      <c r="G73" s="73">
        <v>1</v>
      </c>
      <c r="H73" s="73">
        <v>2</v>
      </c>
      <c r="I73" s="73">
        <v>1</v>
      </c>
      <c r="J73" s="87">
        <v>2</v>
      </c>
      <c r="K73" s="74">
        <v>3</v>
      </c>
      <c r="L73" s="73">
        <v>1</v>
      </c>
      <c r="M73" s="73">
        <v>5</v>
      </c>
      <c r="N73" s="73">
        <v>1</v>
      </c>
      <c r="O73" s="73">
        <v>2</v>
      </c>
      <c r="P73" s="73">
        <v>4</v>
      </c>
      <c r="Q73" s="73"/>
      <c r="R73" s="73">
        <v>1</v>
      </c>
      <c r="S73" s="73">
        <v>2</v>
      </c>
      <c r="T73" s="73">
        <v>2</v>
      </c>
      <c r="U73" s="87">
        <v>4</v>
      </c>
      <c r="V73" s="87">
        <v>1</v>
      </c>
      <c r="W73" s="87">
        <v>3</v>
      </c>
      <c r="X73" s="87">
        <v>1</v>
      </c>
      <c r="Y73" s="87">
        <v>2</v>
      </c>
      <c r="Z73" s="74">
        <v>4</v>
      </c>
      <c r="AA73" s="73">
        <v>4</v>
      </c>
      <c r="AB73" s="73">
        <v>3</v>
      </c>
      <c r="AC73" s="73">
        <v>5</v>
      </c>
      <c r="AD73" s="87">
        <v>2</v>
      </c>
      <c r="AE73" s="109">
        <f t="shared" si="8"/>
        <v>15</v>
      </c>
      <c r="AF73" s="46">
        <v>0</v>
      </c>
      <c r="AG73" s="45" t="s">
        <v>182</v>
      </c>
      <c r="AH73" s="45" t="s">
        <v>182</v>
      </c>
      <c r="AI73" s="149" t="s">
        <v>182</v>
      </c>
      <c r="AJ73" s="84" t="s">
        <v>182</v>
      </c>
      <c r="AK73" s="161">
        <f t="shared" si="9"/>
        <v>0</v>
      </c>
      <c r="AL73" s="166">
        <f t="shared" si="10"/>
        <v>15</v>
      </c>
      <c r="AM73" s="170" t="s">
        <v>186</v>
      </c>
    </row>
    <row r="74" spans="1:39" x14ac:dyDescent="0.25">
      <c r="A74" s="80">
        <f t="shared" si="11"/>
        <v>71</v>
      </c>
      <c r="B74" s="125" t="str">
        <f>CONCATENATE(VLOOKUP($E74,'[1]9-11 классы'!$B:$H,2,FALSE)," ",VLOOKUP($E74,'[1]9-11 классы'!$B:$H,3,FALSE)," ",VLOOKUP($E74,'[1]9-11 классы'!$B:$H,4,FALSE))</f>
        <v>Королёва Наталия Вячеславовна</v>
      </c>
      <c r="C74" s="125" t="str">
        <f>VLOOKUP($E74,'[1]9-11 классы'!$B:$H,7,FALSE)</f>
        <v>Школа 49</v>
      </c>
      <c r="D74" s="133" t="str">
        <f>VLOOKUP($E74,'[1]9-11 классы'!$B:$H,6,FALSE)</f>
        <v>10"А"</v>
      </c>
      <c r="E74" s="69" t="s">
        <v>133</v>
      </c>
      <c r="F74" s="74">
        <v>1</v>
      </c>
      <c r="G74" s="73">
        <v>2</v>
      </c>
      <c r="H74" s="73">
        <v>1</v>
      </c>
      <c r="I74" s="73">
        <v>1</v>
      </c>
      <c r="J74" s="87">
        <v>1</v>
      </c>
      <c r="K74" s="74">
        <v>3</v>
      </c>
      <c r="L74" s="73">
        <v>1</v>
      </c>
      <c r="M74" s="73">
        <v>4</v>
      </c>
      <c r="N74" s="73">
        <v>2</v>
      </c>
      <c r="O74" s="73">
        <v>4</v>
      </c>
      <c r="P74" s="73">
        <v>3</v>
      </c>
      <c r="Q74" s="73"/>
      <c r="R74" s="73">
        <v>2</v>
      </c>
      <c r="S74" s="73">
        <v>5</v>
      </c>
      <c r="T74" s="73">
        <v>3</v>
      </c>
      <c r="U74" s="87">
        <v>3</v>
      </c>
      <c r="V74" s="87">
        <v>4</v>
      </c>
      <c r="W74" s="87">
        <v>2</v>
      </c>
      <c r="X74" s="87">
        <v>1</v>
      </c>
      <c r="Y74" s="87">
        <v>4</v>
      </c>
      <c r="Z74" s="74">
        <v>25</v>
      </c>
      <c r="AA74" s="73">
        <v>24</v>
      </c>
      <c r="AB74" s="73">
        <v>14</v>
      </c>
      <c r="AC74" s="156">
        <v>23</v>
      </c>
      <c r="AD74" s="87">
        <v>35</v>
      </c>
      <c r="AE74" s="109">
        <f t="shared" si="8"/>
        <v>14</v>
      </c>
      <c r="AF74" s="46">
        <v>1</v>
      </c>
      <c r="AG74" s="45" t="s">
        <v>182</v>
      </c>
      <c r="AH74" s="45" t="s">
        <v>182</v>
      </c>
      <c r="AI74" s="84" t="s">
        <v>182</v>
      </c>
      <c r="AJ74" s="84" t="s">
        <v>182</v>
      </c>
      <c r="AK74" s="161">
        <f t="shared" si="9"/>
        <v>1</v>
      </c>
      <c r="AL74" s="166">
        <f t="shared" si="10"/>
        <v>15</v>
      </c>
      <c r="AM74" s="170" t="s">
        <v>186</v>
      </c>
    </row>
    <row r="75" spans="1:39" x14ac:dyDescent="0.25">
      <c r="A75" s="80">
        <f t="shared" si="11"/>
        <v>72</v>
      </c>
      <c r="B75" s="125" t="str">
        <f>CONCATENATE(VLOOKUP($E75,'[1]9-11 классы'!$B:$H,2,FALSE)," ",VLOOKUP($E75,'[1]9-11 классы'!$B:$H,3,FALSE)," ",VLOOKUP($E75,'[1]9-11 классы'!$B:$H,4,FALSE))</f>
        <v>Петрова Елизавета Александровна</v>
      </c>
      <c r="C75" s="125" t="str">
        <f>VLOOKUP($E75,'[1]9-11 классы'!$B:$H,7,FALSE)</f>
        <v>Гимназия 2</v>
      </c>
      <c r="D75" s="133" t="str">
        <f>VLOOKUP($E75,'[1]9-11 классы'!$B:$H,6,FALSE)</f>
        <v>9В</v>
      </c>
      <c r="E75" s="69" t="s">
        <v>146</v>
      </c>
      <c r="F75" s="74">
        <v>2</v>
      </c>
      <c r="G75" s="73">
        <v>1</v>
      </c>
      <c r="H75" s="73">
        <v>2</v>
      </c>
      <c r="I75" s="73">
        <v>1</v>
      </c>
      <c r="J75" s="87">
        <v>1</v>
      </c>
      <c r="K75" s="74">
        <v>3</v>
      </c>
      <c r="L75" s="73">
        <v>1</v>
      </c>
      <c r="M75" s="73">
        <v>1</v>
      </c>
      <c r="N75" s="73">
        <v>1</v>
      </c>
      <c r="O75" s="73">
        <v>2</v>
      </c>
      <c r="P75" s="73">
        <v>1</v>
      </c>
      <c r="Q75" s="73"/>
      <c r="R75" s="73">
        <v>5</v>
      </c>
      <c r="S75" s="73">
        <v>1</v>
      </c>
      <c r="T75" s="73">
        <v>1</v>
      </c>
      <c r="U75" s="87">
        <v>4</v>
      </c>
      <c r="V75" s="87">
        <v>4</v>
      </c>
      <c r="W75" s="87">
        <v>1</v>
      </c>
      <c r="X75" s="87">
        <v>4</v>
      </c>
      <c r="Y75" s="87">
        <v>2</v>
      </c>
      <c r="Z75" s="74">
        <v>235</v>
      </c>
      <c r="AA75" s="73">
        <v>245</v>
      </c>
      <c r="AB75" s="73">
        <v>13</v>
      </c>
      <c r="AC75" s="73">
        <v>35</v>
      </c>
      <c r="AD75" s="87">
        <v>235</v>
      </c>
      <c r="AE75" s="109">
        <f t="shared" si="8"/>
        <v>14</v>
      </c>
      <c r="AF75" s="46">
        <v>1</v>
      </c>
      <c r="AG75" s="45">
        <v>0</v>
      </c>
      <c r="AH75" s="45">
        <v>0</v>
      </c>
      <c r="AI75" s="84">
        <v>0</v>
      </c>
      <c r="AJ75" s="84">
        <v>0</v>
      </c>
      <c r="AK75" s="161">
        <f t="shared" si="9"/>
        <v>1</v>
      </c>
      <c r="AL75" s="166">
        <f t="shared" si="10"/>
        <v>15</v>
      </c>
      <c r="AM75" s="170" t="s">
        <v>186</v>
      </c>
    </row>
    <row r="76" spans="1:39" x14ac:dyDescent="0.25">
      <c r="A76" s="80">
        <f t="shared" si="11"/>
        <v>73</v>
      </c>
      <c r="B76" s="125" t="str">
        <f>CONCATENATE(VLOOKUP($E76,'[1]9-11 классы'!$B:$H,2,FALSE)," ",VLOOKUP($E76,'[1]9-11 классы'!$B:$H,3,FALSE)," ",VLOOKUP($E76,'[1]9-11 классы'!$B:$H,4,FALSE))</f>
        <v>Микрюков Илья Владимирович</v>
      </c>
      <c r="C76" s="125" t="str">
        <f>VLOOKUP($E76,'[1]9-11 классы'!$B:$H,7,FALSE)</f>
        <v>Школа 25</v>
      </c>
      <c r="D76" s="133">
        <f>VLOOKUP($E76,'[1]9-11 классы'!$B:$H,6,FALSE)</f>
        <v>10</v>
      </c>
      <c r="E76" s="69" t="s">
        <v>174</v>
      </c>
      <c r="F76" s="74">
        <v>2</v>
      </c>
      <c r="G76" s="73">
        <v>1</v>
      </c>
      <c r="H76" s="73">
        <v>1</v>
      </c>
      <c r="I76" s="73">
        <v>1</v>
      </c>
      <c r="J76" s="87">
        <v>2</v>
      </c>
      <c r="K76" s="74">
        <v>5</v>
      </c>
      <c r="L76" s="73">
        <v>2</v>
      </c>
      <c r="M76" s="73">
        <v>2</v>
      </c>
      <c r="N76" s="73">
        <v>1</v>
      </c>
      <c r="O76" s="73">
        <v>3</v>
      </c>
      <c r="P76" s="73">
        <v>4</v>
      </c>
      <c r="Q76" s="73"/>
      <c r="R76" s="73">
        <v>1</v>
      </c>
      <c r="S76" s="73">
        <v>2</v>
      </c>
      <c r="T76" s="73">
        <v>2</v>
      </c>
      <c r="U76" s="87">
        <v>5</v>
      </c>
      <c r="V76" s="87">
        <v>4</v>
      </c>
      <c r="W76" s="87">
        <v>4</v>
      </c>
      <c r="X76" s="87">
        <v>4</v>
      </c>
      <c r="Y76" s="87">
        <v>3</v>
      </c>
      <c r="Z76" s="74">
        <v>345</v>
      </c>
      <c r="AA76" s="73">
        <v>234</v>
      </c>
      <c r="AB76" s="73">
        <v>124</v>
      </c>
      <c r="AC76" s="156">
        <v>34</v>
      </c>
      <c r="AD76" s="87">
        <v>125</v>
      </c>
      <c r="AE76" s="109">
        <f t="shared" si="8"/>
        <v>15</v>
      </c>
      <c r="AF76" s="46"/>
      <c r="AG76" s="45"/>
      <c r="AH76" s="45"/>
      <c r="AI76" s="84"/>
      <c r="AJ76" s="84"/>
      <c r="AK76" s="161">
        <f t="shared" si="9"/>
        <v>0</v>
      </c>
      <c r="AL76" s="166">
        <f t="shared" si="10"/>
        <v>15</v>
      </c>
      <c r="AM76" s="170" t="s">
        <v>186</v>
      </c>
    </row>
    <row r="77" spans="1:39" x14ac:dyDescent="0.25">
      <c r="A77" s="80">
        <f t="shared" si="11"/>
        <v>74</v>
      </c>
      <c r="B77" s="125" t="str">
        <f>CONCATENATE(VLOOKUP($E77,'[1]9-11 классы'!$B:$H,2,FALSE)," ",VLOOKUP($E77,'[1]9-11 классы'!$B:$H,3,FALSE)," ",VLOOKUP($E77,'[1]9-11 классы'!$B:$H,4,FALSE))</f>
        <v>Боталова Джамиля Фахрадовна</v>
      </c>
      <c r="C77" s="125" t="str">
        <f>VLOOKUP($E77,'[1]9-11 классы'!$B:$H,7,FALSE)</f>
        <v>Школа 49</v>
      </c>
      <c r="D77" s="133">
        <f>VLOOKUP($E77,'[1]9-11 классы'!$B:$H,6,FALSE)</f>
        <v>11</v>
      </c>
      <c r="E77" s="69" t="s">
        <v>113</v>
      </c>
      <c r="F77" s="74">
        <v>1</v>
      </c>
      <c r="G77" s="73">
        <v>1</v>
      </c>
      <c r="H77" s="73">
        <v>1</v>
      </c>
      <c r="I77" s="73">
        <v>2</v>
      </c>
      <c r="J77" s="87">
        <v>2</v>
      </c>
      <c r="K77" s="74">
        <v>3</v>
      </c>
      <c r="L77" s="73">
        <v>4</v>
      </c>
      <c r="M77" s="73">
        <v>4</v>
      </c>
      <c r="N77" s="73">
        <v>1</v>
      </c>
      <c r="O77" s="73">
        <v>2</v>
      </c>
      <c r="P77" s="73">
        <v>4</v>
      </c>
      <c r="Q77" s="73"/>
      <c r="R77" s="73">
        <v>2</v>
      </c>
      <c r="S77" s="73">
        <v>2</v>
      </c>
      <c r="T77" s="73">
        <v>2</v>
      </c>
      <c r="U77" s="87">
        <v>3</v>
      </c>
      <c r="V77" s="87">
        <v>2</v>
      </c>
      <c r="W77" s="87">
        <v>1</v>
      </c>
      <c r="X77" s="87">
        <v>3</v>
      </c>
      <c r="Y77" s="87">
        <v>3</v>
      </c>
      <c r="Z77" s="74">
        <v>134</v>
      </c>
      <c r="AA77" s="73">
        <v>135</v>
      </c>
      <c r="AB77" s="73">
        <v>345</v>
      </c>
      <c r="AC77" s="156">
        <v>135</v>
      </c>
      <c r="AD77" s="87">
        <v>234</v>
      </c>
      <c r="AE77" s="109">
        <f t="shared" si="8"/>
        <v>11</v>
      </c>
      <c r="AF77" s="46"/>
      <c r="AG77" s="45"/>
      <c r="AH77" s="45"/>
      <c r="AI77" s="84"/>
      <c r="AJ77" s="84"/>
      <c r="AK77" s="161">
        <f t="shared" si="9"/>
        <v>0</v>
      </c>
      <c r="AL77" s="166">
        <f t="shared" si="10"/>
        <v>11</v>
      </c>
      <c r="AM77" s="170" t="s">
        <v>186</v>
      </c>
    </row>
    <row r="78" spans="1:39" x14ac:dyDescent="0.25">
      <c r="A78" s="80">
        <f t="shared" si="11"/>
        <v>75</v>
      </c>
      <c r="B78" s="125" t="str">
        <f>CONCATENATE(VLOOKUP($E78,'[1]9-11 классы'!$B:$H,2,FALSE)," ",VLOOKUP($E78,'[1]9-11 классы'!$B:$H,3,FALSE)," ",VLOOKUP($E78,'[1]9-11 классы'!$B:$H,4,FALSE))</f>
        <v>Верхоланцева Анастасия Андреевна</v>
      </c>
      <c r="C78" s="125" t="str">
        <f>VLOOKUP($E78,'[1]9-11 классы'!$B:$H,7,FALSE)</f>
        <v>Школа 37</v>
      </c>
      <c r="D78" s="133">
        <f>VLOOKUP($E78,'[1]9-11 классы'!$B:$H,6,FALSE)</f>
        <v>9</v>
      </c>
      <c r="E78" s="69" t="s">
        <v>135</v>
      </c>
      <c r="F78" s="74">
        <v>2</v>
      </c>
      <c r="G78" s="73">
        <v>1</v>
      </c>
      <c r="H78" s="73">
        <v>1</v>
      </c>
      <c r="I78" s="73">
        <v>2</v>
      </c>
      <c r="J78" s="87">
        <v>1</v>
      </c>
      <c r="K78" s="74">
        <v>4</v>
      </c>
      <c r="L78" s="73">
        <v>4</v>
      </c>
      <c r="M78" s="73">
        <v>1</v>
      </c>
      <c r="N78" s="73">
        <v>1</v>
      </c>
      <c r="O78" s="73">
        <v>3</v>
      </c>
      <c r="P78" s="73">
        <v>4</v>
      </c>
      <c r="Q78" s="73"/>
      <c r="R78" s="73">
        <v>5</v>
      </c>
      <c r="S78" s="73">
        <v>1</v>
      </c>
      <c r="T78" s="73">
        <v>1</v>
      </c>
      <c r="U78" s="87">
        <v>4</v>
      </c>
      <c r="V78" s="87">
        <v>3</v>
      </c>
      <c r="W78" s="87">
        <v>5</v>
      </c>
      <c r="X78" s="87">
        <v>3</v>
      </c>
      <c r="Y78" s="87">
        <v>1</v>
      </c>
      <c r="Z78" s="74">
        <v>15</v>
      </c>
      <c r="AA78" s="73">
        <v>2</v>
      </c>
      <c r="AB78" s="73">
        <v>235</v>
      </c>
      <c r="AC78" s="156">
        <v>14</v>
      </c>
      <c r="AD78" s="87">
        <v>24</v>
      </c>
      <c r="AE78" s="109">
        <f t="shared" si="8"/>
        <v>11</v>
      </c>
      <c r="AF78" s="46" t="s">
        <v>182</v>
      </c>
      <c r="AG78" s="45" t="s">
        <v>182</v>
      </c>
      <c r="AH78" s="45" t="s">
        <v>182</v>
      </c>
      <c r="AI78" s="84" t="s">
        <v>182</v>
      </c>
      <c r="AJ78" s="84" t="s">
        <v>182</v>
      </c>
      <c r="AK78" s="161">
        <f t="shared" si="9"/>
        <v>0</v>
      </c>
      <c r="AL78" s="166">
        <f t="shared" si="10"/>
        <v>11</v>
      </c>
      <c r="AM78" s="170" t="s">
        <v>186</v>
      </c>
    </row>
    <row r="79" spans="1:39" ht="15.75" thickBot="1" x14ac:dyDescent="0.3">
      <c r="A79" s="80">
        <f t="shared" si="11"/>
        <v>76</v>
      </c>
      <c r="B79" s="126" t="str">
        <f>CONCATENATE(VLOOKUP($E79,'[1]9-11 классы'!$B:$H,2,FALSE)," ",VLOOKUP($E79,'[1]9-11 классы'!$B:$H,3,FALSE)," ",VLOOKUP($E79,'[1]9-11 классы'!$B:$H,4,FALSE))</f>
        <v>Симанков Александр Николаевич</v>
      </c>
      <c r="C79" s="126" t="str">
        <f>VLOOKUP($E79,'[1]9-11 классы'!$B:$H,7,FALSE)</f>
        <v>Гимназия 2</v>
      </c>
      <c r="D79" s="134" t="str">
        <f>VLOOKUP($E79,'[1]9-11 классы'!$B:$H,6,FALSE)</f>
        <v>10 В</v>
      </c>
      <c r="E79" s="92" t="s">
        <v>27</v>
      </c>
      <c r="F79" s="76">
        <v>2</v>
      </c>
      <c r="G79" s="77">
        <v>1</v>
      </c>
      <c r="H79" s="77">
        <v>2</v>
      </c>
      <c r="I79" s="77">
        <v>2</v>
      </c>
      <c r="J79" s="88">
        <v>1</v>
      </c>
      <c r="K79" s="76">
        <v>3</v>
      </c>
      <c r="L79" s="77">
        <v>1</v>
      </c>
      <c r="M79" s="77">
        <v>1</v>
      </c>
      <c r="N79" s="77">
        <v>1</v>
      </c>
      <c r="O79" s="77">
        <v>2</v>
      </c>
      <c r="P79" s="77">
        <v>4</v>
      </c>
      <c r="Q79" s="77"/>
      <c r="R79" s="77">
        <v>15</v>
      </c>
      <c r="S79" s="77"/>
      <c r="T79" s="77">
        <v>34</v>
      </c>
      <c r="U79" s="88">
        <v>4</v>
      </c>
      <c r="V79" s="88">
        <v>4</v>
      </c>
      <c r="W79" s="88">
        <v>2</v>
      </c>
      <c r="X79" s="88">
        <v>4</v>
      </c>
      <c r="Y79" s="88">
        <v>2</v>
      </c>
      <c r="Z79" s="76">
        <v>135</v>
      </c>
      <c r="AA79" s="77"/>
      <c r="AB79" s="77">
        <v>23</v>
      </c>
      <c r="AC79" s="157">
        <v>13</v>
      </c>
      <c r="AD79" s="88">
        <v>45</v>
      </c>
      <c r="AE79" s="110">
        <f t="shared" si="8"/>
        <v>10</v>
      </c>
      <c r="AF79" s="81"/>
      <c r="AG79" s="82"/>
      <c r="AH79" s="82"/>
      <c r="AI79" s="85"/>
      <c r="AJ79" s="85"/>
      <c r="AK79" s="163">
        <f t="shared" si="9"/>
        <v>0</v>
      </c>
      <c r="AL79" s="166">
        <f t="shared" si="10"/>
        <v>10</v>
      </c>
      <c r="AM79" s="170" t="s">
        <v>186</v>
      </c>
    </row>
    <row r="80" spans="1:39" ht="13.5" hidden="1" thickBot="1" x14ac:dyDescent="0.25"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 s="172"/>
      <c r="AM80" s="170"/>
    </row>
    <row r="81" spans="1:43" ht="13.5" customHeight="1" thickBot="1" x14ac:dyDescent="0.25">
      <c r="A81" s="52">
        <f>MAX(A4:A79)</f>
        <v>76</v>
      </c>
      <c r="B81" s="139" t="s">
        <v>2</v>
      </c>
      <c r="C81" s="140"/>
      <c r="D81" s="123"/>
      <c r="E81" s="41"/>
      <c r="F81" s="17">
        <f t="shared" ref="F81:AD81" si="12">COUNTIF(F4:F79,F2)</f>
        <v>58</v>
      </c>
      <c r="G81" s="32">
        <f t="shared" si="12"/>
        <v>28</v>
      </c>
      <c r="H81" s="32">
        <f t="shared" si="12"/>
        <v>40</v>
      </c>
      <c r="I81" s="32">
        <f t="shared" si="12"/>
        <v>62</v>
      </c>
      <c r="J81" s="33">
        <f t="shared" si="12"/>
        <v>50</v>
      </c>
      <c r="K81" s="17">
        <f t="shared" si="12"/>
        <v>52</v>
      </c>
      <c r="L81" s="32">
        <f t="shared" si="12"/>
        <v>46</v>
      </c>
      <c r="M81" s="32">
        <f t="shared" si="12"/>
        <v>64</v>
      </c>
      <c r="N81" s="32">
        <f t="shared" si="12"/>
        <v>68</v>
      </c>
      <c r="O81" s="32">
        <f t="shared" si="12"/>
        <v>44</v>
      </c>
      <c r="P81" s="17">
        <f t="shared" si="12"/>
        <v>58</v>
      </c>
      <c r="Q81" s="32">
        <f t="shared" si="12"/>
        <v>0</v>
      </c>
      <c r="R81" s="32">
        <f t="shared" si="12"/>
        <v>50</v>
      </c>
      <c r="S81" s="32">
        <f t="shared" si="12"/>
        <v>51</v>
      </c>
      <c r="T81" s="32">
        <f t="shared" si="12"/>
        <v>19</v>
      </c>
      <c r="U81" s="32">
        <f t="shared" si="12"/>
        <v>15</v>
      </c>
      <c r="V81" s="32">
        <f t="shared" si="12"/>
        <v>50</v>
      </c>
      <c r="W81" s="32">
        <f t="shared" si="12"/>
        <v>32</v>
      </c>
      <c r="X81" s="32">
        <f t="shared" si="12"/>
        <v>9</v>
      </c>
      <c r="Y81" s="32">
        <f t="shared" si="12"/>
        <v>25</v>
      </c>
      <c r="Z81" s="17">
        <f t="shared" si="12"/>
        <v>8</v>
      </c>
      <c r="AA81" s="32">
        <f t="shared" si="12"/>
        <v>19</v>
      </c>
      <c r="AB81" s="32">
        <f t="shared" si="12"/>
        <v>6</v>
      </c>
      <c r="AC81" s="32">
        <f t="shared" si="12"/>
        <v>9</v>
      </c>
      <c r="AD81" s="33">
        <f t="shared" si="12"/>
        <v>31</v>
      </c>
      <c r="AE81" s="111">
        <f t="shared" ref="AE81:AL81" si="13">MAX(AE4:AE79)</f>
        <v>45</v>
      </c>
      <c r="AF81" s="29">
        <f t="shared" si="13"/>
        <v>8</v>
      </c>
      <c r="AG81" s="30">
        <f t="shared" si="13"/>
        <v>15</v>
      </c>
      <c r="AH81" s="30">
        <f t="shared" si="13"/>
        <v>15</v>
      </c>
      <c r="AI81" s="31">
        <f t="shared" si="13"/>
        <v>15</v>
      </c>
      <c r="AJ81" s="31">
        <f t="shared" si="13"/>
        <v>15</v>
      </c>
      <c r="AK81" s="164">
        <f t="shared" si="13"/>
        <v>51</v>
      </c>
      <c r="AL81" s="171">
        <f t="shared" si="13"/>
        <v>90</v>
      </c>
      <c r="AM81" s="170"/>
    </row>
    <row r="82" spans="1:43" ht="13.5" customHeight="1" thickBot="1" x14ac:dyDescent="0.25">
      <c r="A82" s="18"/>
      <c r="B82" s="53" t="s">
        <v>3</v>
      </c>
      <c r="C82" s="19"/>
      <c r="D82" s="63"/>
      <c r="E82" s="42"/>
      <c r="F82" s="20">
        <f t="shared" ref="F82:AD82" si="14">F81/$A$81*100</f>
        <v>76.31578947368422</v>
      </c>
      <c r="G82" s="34">
        <f t="shared" si="14"/>
        <v>36.84210526315789</v>
      </c>
      <c r="H82" s="34">
        <f t="shared" si="14"/>
        <v>52.631578947368418</v>
      </c>
      <c r="I82" s="34">
        <f t="shared" si="14"/>
        <v>81.578947368421055</v>
      </c>
      <c r="J82" s="35">
        <f t="shared" si="14"/>
        <v>65.789473684210535</v>
      </c>
      <c r="K82" s="20">
        <f t="shared" si="14"/>
        <v>68.421052631578945</v>
      </c>
      <c r="L82" s="34">
        <f t="shared" si="14"/>
        <v>60.526315789473685</v>
      </c>
      <c r="M82" s="34">
        <f t="shared" si="14"/>
        <v>84.210526315789465</v>
      </c>
      <c r="N82" s="34">
        <f t="shared" si="14"/>
        <v>89.473684210526315</v>
      </c>
      <c r="O82" s="34">
        <f t="shared" si="14"/>
        <v>57.894736842105267</v>
      </c>
      <c r="P82" s="20">
        <f t="shared" si="14"/>
        <v>76.31578947368422</v>
      </c>
      <c r="Q82" s="34">
        <f t="shared" si="14"/>
        <v>0</v>
      </c>
      <c r="R82" s="34">
        <f t="shared" si="14"/>
        <v>65.789473684210535</v>
      </c>
      <c r="S82" s="34">
        <f t="shared" si="14"/>
        <v>67.10526315789474</v>
      </c>
      <c r="T82" s="34">
        <f t="shared" si="14"/>
        <v>25</v>
      </c>
      <c r="U82" s="34">
        <f t="shared" si="14"/>
        <v>19.736842105263158</v>
      </c>
      <c r="V82" s="34">
        <f t="shared" si="14"/>
        <v>65.789473684210535</v>
      </c>
      <c r="W82" s="34">
        <f t="shared" si="14"/>
        <v>42.105263157894733</v>
      </c>
      <c r="X82" s="34">
        <f t="shared" si="14"/>
        <v>11.842105263157894</v>
      </c>
      <c r="Y82" s="34">
        <f t="shared" si="14"/>
        <v>32.894736842105267</v>
      </c>
      <c r="Z82" s="20">
        <f t="shared" si="14"/>
        <v>10.526315789473683</v>
      </c>
      <c r="AA82" s="34">
        <f t="shared" si="14"/>
        <v>25</v>
      </c>
      <c r="AB82" s="55">
        <f t="shared" si="14"/>
        <v>7.8947368421052628</v>
      </c>
      <c r="AC82" s="55">
        <f t="shared" si="14"/>
        <v>11.842105263157894</v>
      </c>
      <c r="AD82" s="56">
        <f t="shared" si="14"/>
        <v>40.789473684210527</v>
      </c>
      <c r="AE82" s="112"/>
      <c r="AF82" s="21"/>
      <c r="AG82" s="22"/>
      <c r="AH82" s="22"/>
      <c r="AI82" s="23"/>
      <c r="AJ82" s="23"/>
      <c r="AK82" s="165"/>
      <c r="AL82" s="173"/>
      <c r="AM82" s="174"/>
    </row>
    <row r="83" spans="1:43" x14ac:dyDescent="0.25">
      <c r="AE83" s="113"/>
      <c r="AF83" s="24"/>
      <c r="AG83" s="24"/>
      <c r="AH83" s="24"/>
      <c r="AI83" s="24"/>
      <c r="AJ83" s="24"/>
      <c r="AK83" s="113"/>
      <c r="AL83" s="113"/>
    </row>
    <row r="84" spans="1:43" x14ac:dyDescent="0.25">
      <c r="B84" s="25">
        <v>43071</v>
      </c>
      <c r="C84" s="25"/>
      <c r="D84" s="64"/>
      <c r="E84" s="43"/>
      <c r="AM84" s="27"/>
    </row>
    <row r="86" spans="1:43" x14ac:dyDescent="0.25">
      <c r="B86" s="60">
        <f>A81*0.08</f>
        <v>6.08</v>
      </c>
      <c r="C86" s="66" t="s">
        <v>7</v>
      </c>
    </row>
    <row r="87" spans="1:43" x14ac:dyDescent="0.25">
      <c r="B87" s="60">
        <f>A81*0.35</f>
        <v>26.599999999999998</v>
      </c>
      <c r="C87" s="67" t="s">
        <v>6</v>
      </c>
    </row>
    <row r="95" spans="1:43" s="26" customFormat="1" x14ac:dyDescent="0.25">
      <c r="A95"/>
      <c r="B95" s="11"/>
      <c r="C95" s="11"/>
      <c r="D95" s="28"/>
      <c r="E95" s="44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114"/>
      <c r="AF95" s="1"/>
      <c r="AG95" s="1"/>
      <c r="AH95" s="1"/>
      <c r="AI95" s="1"/>
      <c r="AJ95" s="1"/>
      <c r="AK95" s="114"/>
      <c r="AL95" s="114"/>
      <c r="AM95"/>
      <c r="AN95"/>
      <c r="AO95"/>
      <c r="AP95"/>
      <c r="AQ95"/>
    </row>
    <row r="96" spans="1:43" s="26" customFormat="1" x14ac:dyDescent="0.25">
      <c r="A96"/>
      <c r="B96" s="11"/>
      <c r="C96" s="11"/>
      <c r="D96" s="28"/>
      <c r="E96" s="44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114"/>
      <c r="AF96" s="1"/>
      <c r="AG96" s="1"/>
      <c r="AH96" s="1"/>
      <c r="AI96" s="1"/>
      <c r="AJ96" s="1"/>
      <c r="AK96" s="114"/>
      <c r="AL96" s="114"/>
      <c r="AM96"/>
      <c r="AN96"/>
      <c r="AO96"/>
      <c r="AP96"/>
      <c r="AQ96"/>
    </row>
  </sheetData>
  <autoFilter ref="A3:AL79">
    <sortState ref="A4:AL79">
      <sortCondition descending="1" ref="AL3:AL79"/>
    </sortState>
  </autoFilter>
  <sortState ref="A3:AL82">
    <sortCondition descending="1" ref="AL3"/>
  </sortState>
  <mergeCells count="2">
    <mergeCell ref="AL2:AL3"/>
    <mergeCell ref="AM2:AM3"/>
  </mergeCells>
  <conditionalFormatting sqref="F4:AB52 F68:AB79 AD68:AD79 AD4:AD52">
    <cfRule type="cellIs" dxfId="2" priority="3" stopIfTrue="1" operator="notEqual">
      <formula>F$2</formula>
    </cfRule>
  </conditionalFormatting>
  <conditionalFormatting sqref="F82:AD82">
    <cfRule type="cellIs" dxfId="1" priority="2" stopIfTrue="1" operator="lessThanOrEqual">
      <formula>50</formula>
    </cfRule>
  </conditionalFormatting>
  <conditionalFormatting sqref="F53:AB67 AD53:AD67">
    <cfRule type="cellIs" dxfId="0" priority="1" stopIfTrue="1" operator="notEqual">
      <formula>F$2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</vt:lpstr>
      <vt:lpstr>9-11</vt:lpstr>
    </vt:vector>
  </TitlesOfParts>
  <Company>ПФ ГУ-ВШЭ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Удот Маргарита Степановна</cp:lastModifiedBy>
  <cp:lastPrinted>2017-12-02T15:03:55Z</cp:lastPrinted>
  <dcterms:created xsi:type="dcterms:W3CDTF">2003-03-27T12:00:47Z</dcterms:created>
  <dcterms:modified xsi:type="dcterms:W3CDTF">2017-12-19T09:24:07Z</dcterms:modified>
</cp:coreProperties>
</file>